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259kurakami\Downloads\"/>
    </mc:Choice>
  </mc:AlternateContent>
  <bookViews>
    <workbookView xWindow="0" yWindow="0" windowWidth="20490" windowHeight="8865"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'別紙様式3-3'!$A$1:$AA$35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Administrator</author>
  </authors>
  <commentList>
    <comment ref="M33" authorId="0" shapeId="0">
      <text>
        <r>
          <rPr>
            <b/>
            <sz val="11"/>
            <color indexed="81"/>
            <rFont val="MS P ゴシック"/>
            <family val="3"/>
            <charset val="128"/>
          </rPr>
          <t xml:space="preserve">自治体名がリストにない場合は手入力してください。
</t>
        </r>
      </text>
    </comment>
  </commentList>
</comments>
</file>

<file path=xl/comments2.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3.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<sst xmlns="http://schemas.openxmlformats.org/spreadsheetml/2006/main" count="609" uniqueCount="407">
  <si>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</si>
  <si>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</si>
  <si>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</si>
  <si>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</si>
  <si>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</si>
  <si>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</si>
  <si>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</si>
  <si>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</si>
  <si>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</si>
  <si>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</si>
  <si>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</si>
  <si>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</si>
  <si>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</si>
  <si>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</si>
  <si>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</si>
  <si>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</si>
  <si>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</si>
  <si>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</si>
  <si>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</si>
  <si>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</si>
  <si>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</si>
  <si>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</si>
  <si>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</si>
  <si>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</si>
  <si>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</si>
  <si>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</si>
  <si>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</si>
  <si>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</si>
  <si>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</si>
  <si>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</si>
  <si>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</si>
  <si>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</si>
  <si>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</si>
  <si>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</si>
  <si>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</si>
  <si>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</si>
  <si>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</si>
  <si>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</si>
  <si>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</si>
  <si>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</si>
  <si>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</si>
  <si>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</si>
  <si>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</si>
  <si>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</si>
  <si>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</si>
  <si>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</si>
  <si>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</si>
  <si>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</si>
  <si>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</si>
  <si>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</si>
  <si>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</si>
  <si>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</si>
  <si>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</si>
  <si>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</si>
  <si>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</si>
  <si>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</si>
  <si>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</si>
  <si>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</si>
  <si>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</si>
  <si>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</si>
  <si>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</si>
  <si>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</si>
  <si>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</si>
  <si>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</si>
  <si>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</si>
  <si>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</si>
  <si>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</si>
  <si>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</si>
  <si>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</si>
  <si>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</si>
  <si>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</si>
  <si>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</si>
  <si>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</si>
  <si>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</si>
  <si>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</si>
  <si>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</si>
  <si>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</si>
  <si>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</si>
  <si>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</si>
  <si>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</si>
  <si>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</si>
  <si>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</si>
  <si>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</si>
  <si>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</si>
  <si>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</si>
  <si>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</si>
  <si>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</si>
  <si>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</si>
  <si>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</si>
  <si>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</si>
  <si>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</si>
  <si>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</si>
  <si>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</si>
  <si>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</si>
  <si>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</si>
  <si>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</si>
  <si>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</si>
  <si>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</si>
  <si>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</si>
  <si>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</si>
  <si>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</si>
  <si>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</si>
  <si>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</si>
  <si>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</si>
  <si>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</si>
  <si>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</si>
  <si>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</si>
  <si>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</si>
  <si>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</si>
  <si>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</si>
  <si>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</si>
  <si>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</si>
  <si>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</si>
  <si>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</si>
  <si>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</si>
  <si>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</si>
  <si>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</si>
  <si>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</si>
  <si>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</si>
  <si>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</si>
  <si>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</si>
  <si>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</si>
  <si>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</si>
  <si>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</si>
  <si>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</si>
  <si>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</si>
  <si>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</si>
  <si>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</si>
  <si>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</si>
  <si>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</si>
  <si>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</si>
  <si>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</si>
  <si>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</si>
  <si>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</si>
  <si>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</si>
  <si>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</si>
  <si>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</si>
  <si>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</si>
  <si>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</si>
  <si>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</si>
  <si>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</si>
  <si>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</si>
  <si>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</si>
  <si>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</si>
  <si>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</si>
  <si>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</si>
  <si>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</si>
  <si>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</si>
  <si>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</si>
  <si>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</si>
  <si>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</si>
  <si>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</si>
  <si>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</si>
  <si>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</si>
  <si>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</si>
  <si>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</si>
  <si>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</si>
  <si>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</si>
  <si>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</si>
  <si>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</si>
  <si>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</si>
  <si>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</si>
  <si>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</si>
  <si>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</si>
  <si>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</si>
  <si>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</si>
  <si>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</si>
  <si>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</si>
  <si>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</si>
  <si>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</si>
  <si>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</si>
  <si>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</si>
  <si>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</si>
  <si>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</si>
  <si>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</si>
  <si>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</si>
  <si>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</si>
  <si>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</si>
  <si>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</si>
  <si>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</si>
  <si>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</si>
  <si>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</si>
  <si>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</si>
  <si>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</si>
  <si>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</si>
  <si>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</si>
  <si>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</si>
  <si>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</si>
  <si>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</si>
  <si>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</si>
  <si>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</si>
  <si>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</si>
  <si>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</si>
  <si>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</si>
  <si>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</si>
  <si>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</si>
  <si>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</si>
  <si>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</si>
  <si>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</si>
  <si>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</si>
  <si>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</si>
  <si>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</si>
  <si>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</si>
  <si>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</si>
  <si>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</si>
  <si>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</si>
  <si>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</si>
  <si>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</si>
  <si>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</si>
  <si>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</si>
  <si>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</si>
  <si>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</si>
  <si>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</si>
  <si>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</si>
  <si>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</si>
  <si>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</si>
  <si>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</si>
  <si>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</si>
  <si>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</si>
  <si>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</si>
  <si>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</si>
  <si>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</si>
  <si>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</si>
  <si>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</si>
  <si>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</si>
  <si>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</si>
  <si>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</si>
  <si>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</si>
  <si>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</si>
  <si>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</si>
  <si>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</si>
  <si>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</si>
  <si>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</si>
  <si>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</si>
  <si>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</si>
  <si>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</si>
  <si>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</si>
  <si>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</si>
  <si>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</si>
  <si>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</si>
  <si>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</si>
  <si>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</si>
  <si>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</si>
  <si>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</si>
  <si>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</si>
  <si>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</si>
  <si>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</si>
  <si>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</si>
  <si>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</si>
  <si>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</si>
  <si>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</si>
  <si>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</si>
  <si>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</si>
  <si>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</si>
  <si>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</si>
  <si>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</si>
  <si>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</si>
  <si>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</si>
  <si>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</si>
  <si>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</si>
  <si>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</si>
  <si>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</si>
  <si>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</si>
  <si>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</si>
  <si>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</si>
  <si>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</si>
  <si>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</si>
  <si>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</si>
  <si>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</si>
  <si>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</si>
  <si>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</si>
  <si>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</si>
  <si>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</si>
  <si>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</si>
  <si>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</si>
  <si>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</si>
  <si>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</si>
  <si>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</si>
  <si>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</si>
  <si>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</si>
  <si>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</si>
  <si>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</si>
  <si>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</si>
  <si>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</si>
  <si>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</si>
  <si>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</si>
  <si>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</si>
  <si>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</si>
  <si>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</si>
  <si>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</si>
  <si>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</si>
  <si>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</si>
  <si>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</si>
  <si>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</si>
  <si>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</si>
  <si>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</si>
  <si>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</si>
  <si>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</si>
  <si>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</si>
  <si>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</si>
  <si>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</si>
  <si>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</si>
  <si>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</si>
  <si>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</si>
  <si>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</si>
  <si>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</si>
  <si>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</si>
  <si>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</si>
  <si>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</si>
  <si>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</si>
  <si>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</si>
  <si>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</si>
  <si>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</si>
  <si>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</si>
  <si>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</si>
  <si>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</si>
  <si>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</si>
  <si>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</si>
  <si>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</si>
  <si>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</si>
  <si>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</si>
  <si>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</si>
  <si>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</si>
  <si>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</si>
  <si>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</si>
  <si>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</si>
  <si>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</si>
  <si>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</si>
  <si>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</si>
  <si>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</si>
  <si>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</si>
  <si>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</si>
  <si>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</si>
  <si>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</si>
  <si>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</si>
  <si>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</si>
  <si>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</si>
  <si>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</si>
  <si>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</si>
  <si>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</si>
  <si>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</si>
  <si>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</si>
  <si>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</si>
  <si>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</si>
  <si>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</si>
  <si>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</si>
  <si>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</si>
  <si>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</si>
  <si>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</si>
  <si>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</si>
  <si>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</si>
  <si>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</si>
  <si>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</si>
  <si>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</si>
  <si>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</si>
  <si>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</si>
  <si>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</si>
  <si>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</si>
  <si>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</si>
  <si>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</si>
  <si>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</si>
  <si>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</si>
  <si>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</si>
  <si>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</si>
  <si>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</si>
  <si>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</si>
  <si>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</si>
  <si>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</si>
  <si>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</si>
  <si>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</si>
  <si>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</si>
  <si>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</si>
  <si>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</si>
  <si>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</si>
  <si>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</si>
  <si>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</si>
  <si>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</si>
  <si>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</si>
  <si>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</si>
  <si>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</si>
  <si>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</si>
  <si>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</si>
  <si>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</si>
  <si>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</si>
  <si>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</si>
  <si>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</si>
  <si>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</si>
  <si>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</si>
  <si>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</si>
  <si>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</si>
  <si>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</si>
  <si>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</si>
  <si>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</si>
  <si>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</si>
  <si>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</si>
  <si>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</si>
  <si>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</si>
  <si>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</si>
  <si>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</si>
  <si>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</si>
  <si>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</si>
  <si>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</si>
  <si>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</si>
  <si>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</si>
  <si>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</si>
  <si>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大里広域市町村圏組合</t>
    <rPh sb="0" eb="2">
      <t>オオサト</t>
    </rPh>
    <rPh sb="2" eb="4">
      <t>コウイキ</t>
    </rPh>
    <rPh sb="4" eb="7">
      <t>シチョウソン</t>
    </rPh>
    <rPh sb="7" eb="8">
      <t>ケン</t>
    </rPh>
    <rPh sb="8" eb="10">
      <t>クミアイ</t>
    </rPh>
    <phoneticPr fontId="2"/>
  </si>
  <si>
    <t>大里広域市町村圏組合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</si>
</sst>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b/>
      <sz val="11"/>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8">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7"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24649" y="466725"/>
          <a:ext cx="5305426" cy="132397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238125</xdr:colOff>
      <xdr:row>30</xdr:row>
      <xdr:rowOff>139448</xdr:rowOff>
    </xdr:from>
    <xdr:to>
      <xdr:col>25</xdr:col>
      <xdr:colOff>1452207</xdr:colOff>
      <xdr:row>53</xdr:row>
      <xdr:rowOff>94251</xdr:rowOff>
    </xdr:to>
    <xdr:sp macro="" textlink="">
      <xdr:nvSpPr>
        <xdr:cNvPr id="2" name="角丸四角形 1"/>
        <xdr:cNvSpPr/>
      </xdr:nvSpPr>
      <xdr:spPr>
        <a:xfrm>
          <a:off x="238125" y="7211761"/>
          <a:ext cx="10929582" cy="10670428"/>
        </a:xfrm>
        <a:prstGeom prst="round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solidFill>
                <a:sysClr val="windowText" lastClr="000000"/>
              </a:solidFill>
              <a:latin typeface="メイリオ" panose="020B0604030504040204" pitchFamily="50" charset="-128"/>
              <a:ea typeface="メイリオ" panose="020B0604030504040204" pitchFamily="50" charset="-128"/>
            </a:rPr>
            <a:t>以下の内容を御確認いただき、この図を印刷範囲外に移動させてから入力を開始してください。</a:t>
          </a:r>
          <a:endParaRPr kumimoji="1" lang="en-US" altLang="ja-JP" sz="36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8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152553</xdr:colOff>
      <xdr:row>35</xdr:row>
      <xdr:rowOff>112569</xdr:rowOff>
    </xdr:from>
    <xdr:to>
      <xdr:col>25</xdr:col>
      <xdr:colOff>1209017</xdr:colOff>
      <xdr:row>51</xdr:row>
      <xdr:rowOff>355023</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741" y="9328007"/>
          <a:ext cx="10414776" cy="7862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16"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5" zoomScale="40" zoomScaleNormal="100" zoomScaleSheetLayoutView="40" workbookViewId="0">
      <selection activeCell="Z22" sqref="Z2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1" t="s">
        <v>405</v>
      </c>
      <c r="D11" s="562"/>
      <c r="E11" s="562"/>
      <c r="F11" s="562"/>
      <c r="G11" s="562"/>
      <c r="H11" s="562"/>
      <c r="I11" s="562"/>
      <c r="J11" s="562"/>
      <c r="K11" s="562"/>
      <c r="L11" s="56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40" t="s">
        <v>0</v>
      </c>
      <c r="D15" s="540"/>
      <c r="E15" s="540"/>
      <c r="F15" s="540"/>
      <c r="G15" s="540"/>
      <c r="H15" s="540"/>
      <c r="I15" s="540"/>
      <c r="J15" s="540"/>
      <c r="K15" s="540"/>
      <c r="L15" s="541"/>
      <c r="M15" s="564"/>
      <c r="N15" s="565"/>
      <c r="O15" s="565"/>
      <c r="P15" s="565"/>
      <c r="Q15" s="565"/>
      <c r="R15" s="565"/>
      <c r="S15" s="565"/>
      <c r="T15" s="565"/>
      <c r="U15" s="565"/>
      <c r="V15" s="565"/>
      <c r="W15" s="566"/>
      <c r="X15" s="567"/>
      <c r="Y15" s="65"/>
      <c r="Z15" s="65"/>
      <c r="AA15" s="65"/>
    </row>
    <row r="16" spans="1:29" ht="20.100000000000001" customHeight="1" thickBot="1">
      <c r="A16" s="65"/>
      <c r="B16" s="69"/>
      <c r="C16" s="540" t="s">
        <v>54</v>
      </c>
      <c r="D16" s="540"/>
      <c r="E16" s="540"/>
      <c r="F16" s="540"/>
      <c r="G16" s="540"/>
      <c r="H16" s="540"/>
      <c r="I16" s="540"/>
      <c r="J16" s="540"/>
      <c r="K16" s="540"/>
      <c r="L16" s="541"/>
      <c r="M16" s="546"/>
      <c r="N16" s="547"/>
      <c r="O16" s="547"/>
      <c r="P16" s="547"/>
      <c r="Q16" s="547"/>
      <c r="R16" s="547"/>
      <c r="S16" s="547"/>
      <c r="T16" s="547"/>
      <c r="U16" s="555"/>
      <c r="V16" s="555"/>
      <c r="W16" s="556"/>
      <c r="X16" s="557"/>
      <c r="Y16" s="65"/>
      <c r="Z16" s="65"/>
      <c r="AA16" s="65"/>
      <c r="AC16" t="s">
        <v>55</v>
      </c>
    </row>
    <row r="17" spans="1:29" ht="20.100000000000001" customHeight="1" thickBot="1">
      <c r="A17" s="65"/>
      <c r="B17" s="68" t="s">
        <v>56</v>
      </c>
      <c r="C17" s="540" t="s">
        <v>57</v>
      </c>
      <c r="D17" s="540"/>
      <c r="E17" s="540"/>
      <c r="F17" s="540"/>
      <c r="G17" s="540"/>
      <c r="H17" s="540"/>
      <c r="I17" s="540"/>
      <c r="J17" s="540"/>
      <c r="K17" s="540"/>
      <c r="L17" s="54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40" t="s">
        <v>58</v>
      </c>
      <c r="D18" s="540"/>
      <c r="E18" s="540"/>
      <c r="F18" s="540"/>
      <c r="G18" s="540"/>
      <c r="H18" s="540"/>
      <c r="I18" s="540"/>
      <c r="J18" s="540"/>
      <c r="K18" s="540"/>
      <c r="L18" s="541"/>
      <c r="M18" s="546"/>
      <c r="N18" s="547"/>
      <c r="O18" s="547"/>
      <c r="P18" s="547"/>
      <c r="Q18" s="547"/>
      <c r="R18" s="547"/>
      <c r="S18" s="547"/>
      <c r="T18" s="547"/>
      <c r="U18" s="543"/>
      <c r="V18" s="543"/>
      <c r="W18" s="544"/>
      <c r="X18" s="545"/>
      <c r="Y18" s="65"/>
      <c r="Z18" s="65"/>
      <c r="AA18" s="65"/>
    </row>
    <row r="19" spans="1:29" ht="20.100000000000001" customHeight="1">
      <c r="A19" s="65"/>
      <c r="B19" s="69"/>
      <c r="C19" s="540" t="s">
        <v>59</v>
      </c>
      <c r="D19" s="540"/>
      <c r="E19" s="540"/>
      <c r="F19" s="540"/>
      <c r="G19" s="540"/>
      <c r="H19" s="540"/>
      <c r="I19" s="540"/>
      <c r="J19" s="540"/>
      <c r="K19" s="540"/>
      <c r="L19" s="541"/>
      <c r="M19" s="546"/>
      <c r="N19" s="547"/>
      <c r="O19" s="547"/>
      <c r="P19" s="547"/>
      <c r="Q19" s="547"/>
      <c r="R19" s="547"/>
      <c r="S19" s="547"/>
      <c r="T19" s="547"/>
      <c r="U19" s="547"/>
      <c r="V19" s="547"/>
      <c r="W19" s="548"/>
      <c r="X19" s="549"/>
      <c r="Y19" s="65"/>
      <c r="Z19" s="65"/>
      <c r="AA19" s="65"/>
    </row>
    <row r="20" spans="1:29" ht="20.100000000000001" customHeight="1">
      <c r="A20" s="65"/>
      <c r="B20" s="68" t="s">
        <v>60</v>
      </c>
      <c r="C20" s="540" t="s">
        <v>61</v>
      </c>
      <c r="D20" s="540"/>
      <c r="E20" s="540"/>
      <c r="F20" s="540"/>
      <c r="G20" s="540"/>
      <c r="H20" s="540"/>
      <c r="I20" s="540"/>
      <c r="J20" s="540"/>
      <c r="K20" s="540"/>
      <c r="L20" s="541"/>
      <c r="M20" s="546"/>
      <c r="N20" s="547"/>
      <c r="O20" s="547"/>
      <c r="P20" s="547"/>
      <c r="Q20" s="547"/>
      <c r="R20" s="547"/>
      <c r="S20" s="547"/>
      <c r="T20" s="547"/>
      <c r="U20" s="547"/>
      <c r="V20" s="547"/>
      <c r="W20" s="548"/>
      <c r="X20" s="549"/>
      <c r="Y20" s="65"/>
      <c r="Z20" s="65"/>
      <c r="AA20" s="65"/>
    </row>
    <row r="21" spans="1:29" ht="20.100000000000001" customHeight="1">
      <c r="A21" s="65"/>
      <c r="B21" s="69"/>
      <c r="C21" s="540" t="s">
        <v>62</v>
      </c>
      <c r="D21" s="540"/>
      <c r="E21" s="540"/>
      <c r="F21" s="540"/>
      <c r="G21" s="540"/>
      <c r="H21" s="540"/>
      <c r="I21" s="540"/>
      <c r="J21" s="540"/>
      <c r="K21" s="540"/>
      <c r="L21" s="541"/>
      <c r="M21" s="554"/>
      <c r="N21" s="555"/>
      <c r="O21" s="555"/>
      <c r="P21" s="555"/>
      <c r="Q21" s="555"/>
      <c r="R21" s="555"/>
      <c r="S21" s="555"/>
      <c r="T21" s="555"/>
      <c r="U21" s="555"/>
      <c r="V21" s="555"/>
      <c r="W21" s="556"/>
      <c r="X21" s="557"/>
      <c r="Y21" s="65"/>
      <c r="Z21" s="65"/>
      <c r="AA21" s="65"/>
    </row>
    <row r="22" spans="1:29" ht="20.100000000000001" customHeight="1">
      <c r="A22" s="65"/>
      <c r="B22" s="558" t="s">
        <v>63</v>
      </c>
      <c r="C22" s="540" t="s">
        <v>64</v>
      </c>
      <c r="D22" s="540"/>
      <c r="E22" s="540"/>
      <c r="F22" s="540"/>
      <c r="G22" s="540"/>
      <c r="H22" s="540"/>
      <c r="I22" s="540"/>
      <c r="J22" s="540"/>
      <c r="K22" s="540"/>
      <c r="L22" s="541"/>
      <c r="M22" s="546"/>
      <c r="N22" s="547"/>
      <c r="O22" s="547"/>
      <c r="P22" s="547"/>
      <c r="Q22" s="547"/>
      <c r="R22" s="547"/>
      <c r="S22" s="547"/>
      <c r="T22" s="547"/>
      <c r="U22" s="547"/>
      <c r="V22" s="547"/>
      <c r="W22" s="548"/>
      <c r="X22" s="549"/>
      <c r="Y22" s="65"/>
      <c r="Z22" s="65"/>
      <c r="AA22" s="65"/>
    </row>
    <row r="23" spans="1:29" ht="20.100000000000001" customHeight="1">
      <c r="A23" s="65"/>
      <c r="B23" s="559"/>
      <c r="C23" s="560" t="s">
        <v>62</v>
      </c>
      <c r="D23" s="560"/>
      <c r="E23" s="560"/>
      <c r="F23" s="560"/>
      <c r="G23" s="560"/>
      <c r="H23" s="560"/>
      <c r="I23" s="560"/>
      <c r="J23" s="560"/>
      <c r="K23" s="560"/>
      <c r="L23" s="560"/>
      <c r="M23" s="546"/>
      <c r="N23" s="547"/>
      <c r="O23" s="547"/>
      <c r="P23" s="547"/>
      <c r="Q23" s="547"/>
      <c r="R23" s="547"/>
      <c r="S23" s="547"/>
      <c r="T23" s="547"/>
      <c r="U23" s="547"/>
      <c r="V23" s="547"/>
      <c r="W23" s="548"/>
      <c r="X23" s="549"/>
      <c r="Y23" s="65"/>
      <c r="Z23" s="65"/>
      <c r="AA23" s="65"/>
    </row>
    <row r="24" spans="1:29" ht="20.100000000000001" customHeight="1">
      <c r="A24" s="65"/>
      <c r="B24" s="68" t="s">
        <v>46</v>
      </c>
      <c r="C24" s="540" t="s">
        <v>23</v>
      </c>
      <c r="D24" s="540"/>
      <c r="E24" s="540"/>
      <c r="F24" s="540"/>
      <c r="G24" s="540"/>
      <c r="H24" s="540"/>
      <c r="I24" s="540"/>
      <c r="J24" s="540"/>
      <c r="K24" s="540"/>
      <c r="L24" s="541"/>
      <c r="M24" s="542"/>
      <c r="N24" s="543"/>
      <c r="O24" s="543"/>
      <c r="P24" s="543"/>
      <c r="Q24" s="543"/>
      <c r="R24" s="543"/>
      <c r="S24" s="543"/>
      <c r="T24" s="543"/>
      <c r="U24" s="543"/>
      <c r="V24" s="543"/>
      <c r="W24" s="544"/>
      <c r="X24" s="545"/>
      <c r="Y24" s="65"/>
      <c r="Z24" s="65"/>
      <c r="AA24" s="65"/>
    </row>
    <row r="25" spans="1:29" ht="20.100000000000001" customHeight="1">
      <c r="A25" s="65"/>
      <c r="B25" s="76"/>
      <c r="C25" s="540" t="s">
        <v>24</v>
      </c>
      <c r="D25" s="540"/>
      <c r="E25" s="540"/>
      <c r="F25" s="540"/>
      <c r="G25" s="540"/>
      <c r="H25" s="540"/>
      <c r="I25" s="540"/>
      <c r="J25" s="540"/>
      <c r="K25" s="540"/>
      <c r="L25" s="541"/>
      <c r="M25" s="546"/>
      <c r="N25" s="547"/>
      <c r="O25" s="547"/>
      <c r="P25" s="547"/>
      <c r="Q25" s="547"/>
      <c r="R25" s="547"/>
      <c r="S25" s="547"/>
      <c r="T25" s="547"/>
      <c r="U25" s="547"/>
      <c r="V25" s="547"/>
      <c r="W25" s="548"/>
      <c r="X25" s="549"/>
      <c r="Y25" s="65"/>
      <c r="Z25" s="65"/>
      <c r="AA25" s="65"/>
    </row>
    <row r="26" spans="1:29" ht="20.100000000000001" customHeight="1" thickBot="1">
      <c r="A26" s="65"/>
      <c r="B26" s="77"/>
      <c r="C26" s="540" t="s">
        <v>65</v>
      </c>
      <c r="D26" s="540"/>
      <c r="E26" s="540"/>
      <c r="F26" s="540"/>
      <c r="G26" s="540"/>
      <c r="H26" s="540"/>
      <c r="I26" s="540"/>
      <c r="J26" s="540"/>
      <c r="K26" s="540"/>
      <c r="L26" s="541"/>
      <c r="M26" s="550"/>
      <c r="N26" s="551"/>
      <c r="O26" s="551"/>
      <c r="P26" s="551"/>
      <c r="Q26" s="551"/>
      <c r="R26" s="551"/>
      <c r="S26" s="551"/>
      <c r="T26" s="551"/>
      <c r="U26" s="551"/>
      <c r="V26" s="551"/>
      <c r="W26" s="552"/>
      <c r="X26" s="55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7" t="s">
        <v>87</v>
      </c>
      <c r="S31" s="538"/>
      <c r="T31" s="538"/>
      <c r="U31" s="538"/>
      <c r="V31" s="538"/>
      <c r="W31" s="539"/>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5"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6" t="s">
        <v>406</v>
      </c>
      <c r="N33" s="536"/>
      <c r="O33" s="536"/>
      <c r="P33" s="536"/>
      <c r="Q33" s="536"/>
      <c r="R33" s="536"/>
      <c r="S33" s="536"/>
      <c r="T33" s="536"/>
      <c r="U33" s="536"/>
      <c r="V33" s="536"/>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7"/>
      <c r="S34" s="527"/>
      <c r="T34" s="527"/>
      <c r="U34" s="527"/>
      <c r="V34" s="527"/>
      <c r="W34" s="497"/>
      <c r="X34" s="86"/>
      <c r="Y34" s="399"/>
      <c r="Z34" s="392"/>
      <c r="AA34" s="82"/>
    </row>
    <row r="35" spans="1:27" ht="38.25" customHeight="1">
      <c r="A35" s="65"/>
      <c r="B35" s="67">
        <f t="shared" ref="B35:B98" si="0">B34+1</f>
        <v>3</v>
      </c>
      <c r="C35" s="83"/>
      <c r="D35" s="84"/>
      <c r="E35" s="84"/>
      <c r="F35" s="84"/>
      <c r="G35" s="84"/>
      <c r="H35" s="84"/>
      <c r="I35" s="84"/>
      <c r="J35" s="84"/>
      <c r="K35" s="84"/>
      <c r="L35" s="85"/>
      <c r="M35" s="526"/>
      <c r="N35" s="526"/>
      <c r="O35" s="526"/>
      <c r="P35" s="526"/>
      <c r="Q35" s="526"/>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526"/>
      <c r="N36" s="526"/>
      <c r="O36" s="526"/>
      <c r="P36" s="526"/>
      <c r="Q36" s="526"/>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526"/>
      <c r="N37" s="526"/>
      <c r="O37" s="526"/>
      <c r="P37" s="526"/>
      <c r="Q37" s="526"/>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8"/>
      <c r="S38" s="529"/>
      <c r="T38" s="529"/>
      <c r="U38" s="529"/>
      <c r="V38" s="530"/>
      <c r="W38" s="497"/>
      <c r="X38" s="86"/>
      <c r="Y38" s="399"/>
      <c r="Z38" s="392"/>
      <c r="AA38" s="82"/>
    </row>
    <row r="39" spans="1:27" ht="38.25" customHeight="1">
      <c r="A39" s="65"/>
      <c r="B39" s="67">
        <f t="shared" si="0"/>
        <v>7</v>
      </c>
      <c r="C39" s="83"/>
      <c r="D39" s="84"/>
      <c r="E39" s="84"/>
      <c r="F39" s="84"/>
      <c r="G39" s="84"/>
      <c r="H39" s="84"/>
      <c r="I39" s="84"/>
      <c r="J39" s="84"/>
      <c r="K39" s="84"/>
      <c r="L39" s="85"/>
      <c r="M39" s="526"/>
      <c r="N39" s="526"/>
      <c r="O39" s="526"/>
      <c r="P39" s="526"/>
      <c r="Q39" s="526"/>
      <c r="R39" s="531"/>
      <c r="S39" s="532"/>
      <c r="T39" s="532"/>
      <c r="U39" s="532"/>
      <c r="V39" s="533"/>
      <c r="W39" s="391"/>
      <c r="X39" s="86"/>
      <c r="Y39" s="399"/>
      <c r="Z39" s="392"/>
      <c r="AA39" s="82"/>
    </row>
    <row r="40" spans="1:27" ht="38.25" customHeight="1">
      <c r="A40" s="65"/>
      <c r="B40" s="67">
        <f t="shared" si="0"/>
        <v>8</v>
      </c>
      <c r="C40" s="83"/>
      <c r="D40" s="84"/>
      <c r="E40" s="84"/>
      <c r="F40" s="84"/>
      <c r="G40" s="84"/>
      <c r="H40" s="84"/>
      <c r="I40" s="84"/>
      <c r="J40" s="84"/>
      <c r="K40" s="84"/>
      <c r="L40" s="85"/>
      <c r="M40" s="526"/>
      <c r="N40" s="526"/>
      <c r="O40" s="526"/>
      <c r="P40" s="526"/>
      <c r="Q40" s="526"/>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7"/>
      <c r="N41" s="527"/>
      <c r="O41" s="527"/>
      <c r="P41" s="527"/>
      <c r="Q41" s="527"/>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6"/>
      <c r="N42" s="526"/>
      <c r="O42" s="526"/>
      <c r="P42" s="526"/>
      <c r="Q42" s="526"/>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6"/>
      <c r="N43" s="526"/>
      <c r="O43" s="526"/>
      <c r="P43" s="526"/>
      <c r="Q43" s="526"/>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6"/>
      <c r="N44" s="526"/>
      <c r="O44" s="526"/>
      <c r="P44" s="526"/>
      <c r="Q44" s="526"/>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6"/>
      <c r="N45" s="526"/>
      <c r="O45" s="526"/>
      <c r="P45" s="526"/>
      <c r="Q45" s="526"/>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6"/>
      <c r="N46" s="526"/>
      <c r="O46" s="526"/>
      <c r="P46" s="526"/>
      <c r="Q46" s="526"/>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6"/>
      <c r="N47" s="526"/>
      <c r="O47" s="526"/>
      <c r="P47" s="526"/>
      <c r="Q47" s="526"/>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6"/>
      <c r="N48" s="526"/>
      <c r="O48" s="526"/>
      <c r="P48" s="526"/>
      <c r="Q48" s="526"/>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6"/>
      <c r="N49" s="526"/>
      <c r="O49" s="526"/>
      <c r="P49" s="526"/>
      <c r="Q49" s="526"/>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6"/>
      <c r="N50" s="526"/>
      <c r="O50" s="526"/>
      <c r="P50" s="526"/>
      <c r="Q50" s="526"/>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6"/>
      <c r="N51" s="526"/>
      <c r="O51" s="526"/>
      <c r="P51" s="526"/>
      <c r="Q51" s="526"/>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6"/>
      <c r="N52" s="526"/>
      <c r="O52" s="526"/>
      <c r="P52" s="526"/>
      <c r="Q52" s="526"/>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1">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37:Q37"/>
    <mergeCell ref="M36:Q36"/>
    <mergeCell ref="M35:Q35"/>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2">
    <dataValidation type="list" allowBlank="1" showInputMessage="1" showErrorMessage="1" sqref="M33:Q33">
      <formula1>"埼玉県,大里広域市町村圏組合,群馬県"</formula1>
    </dataValidation>
    <dataValidation type="list" allowBlank="1" showInputMessage="1" sqref="M34:Q34 M35:Q52">
      <formula1>"埼玉県,大里広域市町村圏組合,群馬県"</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28" zoomScale="110" zoomScaleNormal="120" zoomScaleSheetLayoutView="110" workbookViewId="0">
      <selection activeCell="V4" sqref="V4:W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7" t="s">
        <v>40</v>
      </c>
      <c r="Z1" s="757"/>
      <c r="AA1" s="757"/>
      <c r="AB1" s="757"/>
      <c r="AC1" s="757" t="str">
        <f>IF(基本情報入力シート!C11="","",基本情報入力シート!C11)</f>
        <v>大里広域市町村圏組合</v>
      </c>
      <c r="AD1" s="757"/>
      <c r="AE1" s="757"/>
      <c r="AF1" s="757"/>
      <c r="AG1" s="757"/>
      <c r="AH1" s="757"/>
      <c r="AI1" s="757"/>
      <c r="AJ1" s="757"/>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1" t="s">
        <v>321</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row>
    <row r="4" spans="1:47" ht="16.5" customHeight="1">
      <c r="A4" s="87"/>
      <c r="B4" s="88"/>
      <c r="C4" s="88"/>
      <c r="D4" s="88"/>
      <c r="E4" s="88"/>
      <c r="F4" s="88"/>
      <c r="G4" s="88"/>
      <c r="H4" s="88"/>
      <c r="I4" s="88"/>
      <c r="J4" s="88"/>
      <c r="K4" s="88"/>
      <c r="L4" s="88"/>
      <c r="M4" s="88"/>
      <c r="N4" s="88"/>
      <c r="O4" s="88"/>
      <c r="P4" s="88"/>
      <c r="Q4" s="88"/>
      <c r="R4" s="88"/>
      <c r="S4" s="88"/>
      <c r="T4" s="88"/>
      <c r="U4" s="346" t="s">
        <v>322</v>
      </c>
      <c r="V4" s="743">
        <v>4</v>
      </c>
      <c r="W4" s="743"/>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6" t="s">
        <v>49</v>
      </c>
      <c r="B8" s="747"/>
      <c r="C8" s="747"/>
      <c r="D8" s="747"/>
      <c r="E8" s="747"/>
      <c r="F8" s="747"/>
      <c r="G8" s="748" t="str">
        <f>IF(基本情報入力シート!M15="","",基本情報入力シート!M15)</f>
        <v/>
      </c>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50"/>
    </row>
    <row r="9" spans="1:47" s="33" customFormat="1" ht="22.5" customHeight="1">
      <c r="A9" s="740" t="s">
        <v>48</v>
      </c>
      <c r="B9" s="767"/>
      <c r="C9" s="767"/>
      <c r="D9" s="767"/>
      <c r="E9" s="767"/>
      <c r="F9" s="767"/>
      <c r="G9" s="751" t="str">
        <f>IF(基本情報入力シート!M16="","",基本情報入力シート!M16)</f>
        <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3"/>
    </row>
    <row r="10" spans="1:47" s="33" customFormat="1" ht="12.75" customHeight="1">
      <c r="A10" s="761" t="s">
        <v>44</v>
      </c>
      <c r="B10" s="762"/>
      <c r="C10" s="762"/>
      <c r="D10" s="762"/>
      <c r="E10" s="762"/>
      <c r="F10" s="762"/>
      <c r="G10" s="92" t="s">
        <v>1</v>
      </c>
      <c r="H10" s="768" t="str">
        <f>IF(基本情報入力シート!AC17="－","",基本情報入力シート!AC17)</f>
        <v/>
      </c>
      <c r="I10" s="768"/>
      <c r="J10" s="768"/>
      <c r="K10" s="768"/>
      <c r="L10" s="768"/>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3"/>
      <c r="B11" s="764"/>
      <c r="C11" s="764"/>
      <c r="D11" s="764"/>
      <c r="E11" s="764"/>
      <c r="F11" s="764"/>
      <c r="G11" s="754" t="str">
        <f>IF(基本情報入力シート!M18="","",基本情報入力シート!M18)</f>
        <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6"/>
    </row>
    <row r="12" spans="1:47" s="33" customFormat="1" ht="12" customHeight="1">
      <c r="A12" s="765"/>
      <c r="B12" s="766"/>
      <c r="C12" s="766"/>
      <c r="D12" s="766"/>
      <c r="E12" s="766"/>
      <c r="F12" s="766"/>
      <c r="G12" s="723" t="str">
        <f>IF(基本情報入力シート!M19="","",基本情報入力シート!M19)</f>
        <v/>
      </c>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5"/>
    </row>
    <row r="13" spans="1:47" s="33" customFormat="1" ht="12">
      <c r="A13" s="733" t="s">
        <v>0</v>
      </c>
      <c r="B13" s="734"/>
      <c r="C13" s="734"/>
      <c r="D13" s="734"/>
      <c r="E13" s="734"/>
      <c r="F13" s="734"/>
      <c r="G13" s="735" t="str">
        <f>IF(基本情報入力シート!M22="","",基本情報入力シート!M22)</f>
        <v/>
      </c>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7"/>
      <c r="AU13" s="34"/>
    </row>
    <row r="14" spans="1:47" s="33" customFormat="1" ht="22.5" customHeight="1">
      <c r="A14" s="763" t="s">
        <v>45</v>
      </c>
      <c r="B14" s="764"/>
      <c r="C14" s="764"/>
      <c r="D14" s="764"/>
      <c r="E14" s="764"/>
      <c r="F14" s="764"/>
      <c r="G14" s="758" t="str">
        <f>IF(基本情報入力シート!M23="","",基本情報入力シート!M23)</f>
        <v/>
      </c>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60"/>
      <c r="AU14" s="34"/>
    </row>
    <row r="15" spans="1:47" s="33" customFormat="1" ht="15" customHeight="1">
      <c r="A15" s="742" t="s">
        <v>46</v>
      </c>
      <c r="B15" s="742"/>
      <c r="C15" s="742"/>
      <c r="D15" s="742"/>
      <c r="E15" s="742"/>
      <c r="F15" s="742"/>
      <c r="G15" s="739" t="s">
        <v>23</v>
      </c>
      <c r="H15" s="739"/>
      <c r="I15" s="739"/>
      <c r="J15" s="740"/>
      <c r="K15" s="722" t="str">
        <f>IF(基本情報入力シート!M24="","",基本情報入力シート!M24)</f>
        <v/>
      </c>
      <c r="L15" s="722"/>
      <c r="M15" s="722"/>
      <c r="N15" s="722"/>
      <c r="O15" s="722"/>
      <c r="P15" s="738" t="s">
        <v>24</v>
      </c>
      <c r="Q15" s="739"/>
      <c r="R15" s="739"/>
      <c r="S15" s="740"/>
      <c r="T15" s="722" t="str">
        <f>IF(基本情報入力シート!M25="","",基本情報入力シート!M25)</f>
        <v/>
      </c>
      <c r="U15" s="722"/>
      <c r="V15" s="722"/>
      <c r="W15" s="722"/>
      <c r="X15" s="722"/>
      <c r="Y15" s="738" t="s">
        <v>47</v>
      </c>
      <c r="Z15" s="739"/>
      <c r="AA15" s="739"/>
      <c r="AB15" s="740"/>
      <c r="AC15" s="741" t="str">
        <f>IF(基本情報入力シート!M26="","",基本情報入力シート!M26)</f>
        <v/>
      </c>
      <c r="AD15" s="741"/>
      <c r="AE15" s="741"/>
      <c r="AF15" s="741"/>
      <c r="AG15" s="741"/>
      <c r="AH15" s="741"/>
      <c r="AI15" s="741"/>
      <c r="AJ15" s="74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2" t="s">
        <v>382</v>
      </c>
      <c r="C20" s="793"/>
      <c r="D20" s="793"/>
      <c r="E20" s="793"/>
      <c r="F20" s="793"/>
      <c r="G20" s="793"/>
      <c r="H20" s="793"/>
      <c r="I20" s="793"/>
      <c r="J20" s="793"/>
      <c r="K20" s="793"/>
      <c r="L20" s="792"/>
      <c r="M20" s="793"/>
      <c r="N20" s="793"/>
      <c r="O20" s="793"/>
      <c r="P20" s="793"/>
      <c r="Q20" s="793"/>
      <c r="R20" s="793"/>
      <c r="S20" s="793"/>
      <c r="T20" s="793"/>
      <c r="U20" s="793"/>
      <c r="V20" s="793"/>
      <c r="W20" s="792"/>
      <c r="X20" s="793"/>
      <c r="Y20" s="793"/>
      <c r="Z20" s="793"/>
      <c r="AA20" s="793"/>
      <c r="AB20" s="793"/>
      <c r="AC20" s="793"/>
      <c r="AD20" s="793"/>
      <c r="AE20" s="793"/>
      <c r="AF20" s="793"/>
      <c r="AG20" s="793"/>
      <c r="AH20" s="793"/>
      <c r="AI20" s="793"/>
      <c r="AJ20" s="793"/>
      <c r="AK20" s="793"/>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2" t="s">
        <v>400</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9"/>
      <c r="B27" s="770"/>
      <c r="C27" s="770"/>
      <c r="D27" s="770"/>
      <c r="E27" s="770"/>
      <c r="F27" s="770"/>
      <c r="G27" s="770"/>
      <c r="H27" s="770"/>
      <c r="I27" s="770"/>
      <c r="J27" s="770"/>
      <c r="K27" s="770"/>
      <c r="L27" s="770"/>
      <c r="M27" s="770"/>
      <c r="N27" s="770"/>
      <c r="O27" s="771"/>
      <c r="P27" s="772" t="s">
        <v>305</v>
      </c>
      <c r="Q27" s="773"/>
      <c r="R27" s="773"/>
      <c r="S27" s="773"/>
      <c r="T27" s="773"/>
      <c r="U27" s="774"/>
      <c r="V27" s="285" t="str">
        <f>IF(P28="","",IF(P29="","",IF(P29&gt;=P28,"○","☓")))</f>
        <v/>
      </c>
      <c r="W27" s="775" t="s">
        <v>306</v>
      </c>
      <c r="X27" s="773"/>
      <c r="Y27" s="773"/>
      <c r="Z27" s="773"/>
      <c r="AA27" s="773"/>
      <c r="AB27" s="774"/>
      <c r="AC27" s="285" t="str">
        <f>IF(W28="","",IF(W29="","",IF(W29&gt;=W28,"○","☓")))</f>
        <v/>
      </c>
      <c r="AD27" s="775" t="s">
        <v>307</v>
      </c>
      <c r="AE27" s="773"/>
      <c r="AF27" s="773"/>
      <c r="AG27" s="773"/>
      <c r="AH27" s="773"/>
      <c r="AI27" s="774"/>
      <c r="AJ27" s="285" t="str">
        <f>IF(AD28="","",IF(AD29="","",IF(AD29&gt;=AD28,"○","☓")))</f>
        <v/>
      </c>
    </row>
    <row r="28" spans="1:47">
      <c r="A28" s="286" t="s">
        <v>29</v>
      </c>
      <c r="B28" s="776" t="s">
        <v>308</v>
      </c>
      <c r="C28" s="776"/>
      <c r="D28" s="777">
        <f>IF(V4=0,"",V4)</f>
        <v>4</v>
      </c>
      <c r="E28" s="777"/>
      <c r="F28" s="287" t="s">
        <v>310</v>
      </c>
      <c r="G28" s="288"/>
      <c r="H28" s="288"/>
      <c r="I28" s="288"/>
      <c r="J28" s="288"/>
      <c r="K28" s="288"/>
      <c r="L28" s="288"/>
      <c r="M28" s="288"/>
      <c r="N28" s="288"/>
      <c r="O28" s="289"/>
      <c r="P28" s="778" t="str">
        <f>IF('別紙様式3-2'!Q7=0,"",'別紙様式3-2'!Q7)</f>
        <v/>
      </c>
      <c r="Q28" s="779"/>
      <c r="R28" s="779"/>
      <c r="S28" s="779"/>
      <c r="T28" s="779"/>
      <c r="U28" s="780"/>
      <c r="V28" s="444" t="s">
        <v>4</v>
      </c>
      <c r="W28" s="778" t="str">
        <f>IF('別紙様式3-2'!Q8=0,"",'別紙様式3-2'!Q8)</f>
        <v/>
      </c>
      <c r="X28" s="779"/>
      <c r="Y28" s="779"/>
      <c r="Z28" s="779"/>
      <c r="AA28" s="779"/>
      <c r="AB28" s="780"/>
      <c r="AC28" s="444" t="s">
        <v>4</v>
      </c>
      <c r="AD28" s="778" t="str">
        <f>IF('別紙様式3-3'!Q9=0,"",'別紙様式3-3'!Q9)</f>
        <v/>
      </c>
      <c r="AE28" s="779"/>
      <c r="AF28" s="779"/>
      <c r="AG28" s="779"/>
      <c r="AH28" s="779"/>
      <c r="AI28" s="780"/>
      <c r="AJ28" s="445" t="s">
        <v>4</v>
      </c>
      <c r="AL28" s="214"/>
    </row>
    <row r="29" spans="1:47" ht="22.5" customHeight="1">
      <c r="A29" s="290" t="s">
        <v>30</v>
      </c>
      <c r="B29" s="635" t="s">
        <v>313</v>
      </c>
      <c r="C29" s="781"/>
      <c r="D29" s="781"/>
      <c r="E29" s="781"/>
      <c r="F29" s="781"/>
      <c r="G29" s="781"/>
      <c r="H29" s="781"/>
      <c r="I29" s="781"/>
      <c r="J29" s="781"/>
      <c r="K29" s="781"/>
      <c r="L29" s="781"/>
      <c r="M29" s="781"/>
      <c r="N29" s="781"/>
      <c r="O29" s="782"/>
      <c r="P29" s="783" t="str">
        <f>IF(P30="","",(P30-P35))</f>
        <v/>
      </c>
      <c r="Q29" s="784"/>
      <c r="R29" s="784"/>
      <c r="S29" s="784"/>
      <c r="T29" s="784"/>
      <c r="U29" s="785"/>
      <c r="V29" s="446" t="s">
        <v>4</v>
      </c>
      <c r="W29" s="783" t="str">
        <f>IF(W30="","",(W30-W35))</f>
        <v/>
      </c>
      <c r="X29" s="784"/>
      <c r="Y29" s="784"/>
      <c r="Z29" s="784"/>
      <c r="AA29" s="784"/>
      <c r="AB29" s="785"/>
      <c r="AC29" s="446" t="s">
        <v>4</v>
      </c>
      <c r="AD29" s="783" t="str">
        <f>IF(AD30="","",(AD30-AD35))</f>
        <v/>
      </c>
      <c r="AE29" s="784"/>
      <c r="AF29" s="784"/>
      <c r="AG29" s="784"/>
      <c r="AH29" s="784"/>
      <c r="AI29" s="785"/>
      <c r="AJ29" s="447" t="s">
        <v>4</v>
      </c>
    </row>
    <row r="30" spans="1:47" ht="22.5" customHeight="1">
      <c r="A30" s="291"/>
      <c r="B30" s="786" t="s">
        <v>314</v>
      </c>
      <c r="C30" s="787"/>
      <c r="D30" s="787"/>
      <c r="E30" s="787"/>
      <c r="F30" s="787"/>
      <c r="G30" s="787"/>
      <c r="H30" s="787"/>
      <c r="I30" s="787"/>
      <c r="J30" s="787"/>
      <c r="K30" s="787"/>
      <c r="L30" s="787"/>
      <c r="M30" s="787"/>
      <c r="N30" s="787"/>
      <c r="O30" s="788"/>
      <c r="P30" s="789" t="str">
        <f>IFERROR(P31-P33-P34,"")</f>
        <v/>
      </c>
      <c r="Q30" s="790"/>
      <c r="R30" s="790"/>
      <c r="S30" s="790"/>
      <c r="T30" s="790"/>
      <c r="U30" s="791"/>
      <c r="V30" s="448" t="s">
        <v>4</v>
      </c>
      <c r="W30" s="789" t="str">
        <f>IFERROR(W31-W32-W34,"")</f>
        <v/>
      </c>
      <c r="X30" s="790"/>
      <c r="Y30" s="790"/>
      <c r="Z30" s="790"/>
      <c r="AA30" s="790"/>
      <c r="AB30" s="791"/>
      <c r="AC30" s="448" t="s">
        <v>4</v>
      </c>
      <c r="AD30" s="789" t="str">
        <f>IFERROR(AD31-AD32-AD33,"")</f>
        <v/>
      </c>
      <c r="AE30" s="790"/>
      <c r="AF30" s="790"/>
      <c r="AG30" s="790"/>
      <c r="AH30" s="790"/>
      <c r="AI30" s="791"/>
      <c r="AJ30" s="449" t="s">
        <v>4</v>
      </c>
    </row>
    <row r="31" spans="1:47" ht="15" customHeight="1">
      <c r="A31" s="291"/>
      <c r="B31" s="645"/>
      <c r="C31" s="296" t="s">
        <v>309</v>
      </c>
      <c r="D31" s="297"/>
      <c r="E31" s="297"/>
      <c r="F31" s="297"/>
      <c r="G31" s="297"/>
      <c r="H31" s="297"/>
      <c r="I31" s="297"/>
      <c r="J31" s="297"/>
      <c r="K31" s="297"/>
      <c r="L31" s="297"/>
      <c r="M31" s="297"/>
      <c r="N31" s="297"/>
      <c r="O31" s="298"/>
      <c r="P31" s="646" t="str">
        <f>IF('別紙様式3-2'!X7=0,"",'別紙様式3-2'!X7)</f>
        <v/>
      </c>
      <c r="Q31" s="647"/>
      <c r="R31" s="647"/>
      <c r="S31" s="647"/>
      <c r="T31" s="647"/>
      <c r="U31" s="648"/>
      <c r="V31" s="450" t="s">
        <v>4</v>
      </c>
      <c r="W31" s="649" t="str">
        <f>IF('別紙様式3-2'!X8=0,"",'別紙様式3-2'!X8)</f>
        <v/>
      </c>
      <c r="X31" s="650"/>
      <c r="Y31" s="650"/>
      <c r="Z31" s="650"/>
      <c r="AA31" s="650"/>
      <c r="AB31" s="651"/>
      <c r="AC31" s="450" t="s">
        <v>4</v>
      </c>
      <c r="AD31" s="649" t="str">
        <f>IF('別紙様式3-3'!Q6=0,"",'別紙様式3-3'!Q6)</f>
        <v/>
      </c>
      <c r="AE31" s="650"/>
      <c r="AF31" s="650"/>
      <c r="AG31" s="650"/>
      <c r="AH31" s="650"/>
      <c r="AI31" s="651"/>
      <c r="AJ31" s="451" t="s">
        <v>4</v>
      </c>
      <c r="AL31" s="214"/>
    </row>
    <row r="32" spans="1:47" ht="15" customHeight="1">
      <c r="A32" s="291"/>
      <c r="B32" s="645"/>
      <c r="C32" s="293" t="s">
        <v>315</v>
      </c>
      <c r="D32" s="294"/>
      <c r="E32" s="294"/>
      <c r="F32" s="294"/>
      <c r="G32" s="294"/>
      <c r="H32" s="294"/>
      <c r="I32" s="294"/>
      <c r="J32" s="294"/>
      <c r="K32" s="294"/>
      <c r="L32" s="294"/>
      <c r="M32" s="294"/>
      <c r="N32" s="294"/>
      <c r="O32" s="292"/>
      <c r="P32" s="806"/>
      <c r="Q32" s="807"/>
      <c r="R32" s="807"/>
      <c r="S32" s="807"/>
      <c r="T32" s="807"/>
      <c r="U32" s="807"/>
      <c r="V32" s="808"/>
      <c r="W32" s="646">
        <f>'別紙様式3-2'!Q7</f>
        <v>0</v>
      </c>
      <c r="X32" s="647"/>
      <c r="Y32" s="647"/>
      <c r="Z32" s="647"/>
      <c r="AA32" s="647"/>
      <c r="AB32" s="648"/>
      <c r="AC32" s="451" t="s">
        <v>4</v>
      </c>
      <c r="AD32" s="646">
        <f>'別紙様式3-3'!Q7</f>
        <v>0</v>
      </c>
      <c r="AE32" s="647"/>
      <c r="AF32" s="647"/>
      <c r="AG32" s="647"/>
      <c r="AH32" s="647"/>
      <c r="AI32" s="648"/>
      <c r="AJ32" s="451" t="s">
        <v>4</v>
      </c>
    </row>
    <row r="33" spans="1:50" ht="15.75" customHeight="1">
      <c r="A33" s="291"/>
      <c r="B33" s="645"/>
      <c r="C33" s="730" t="s">
        <v>351</v>
      </c>
      <c r="D33" s="804"/>
      <c r="E33" s="804"/>
      <c r="F33" s="804"/>
      <c r="G33" s="804"/>
      <c r="H33" s="804"/>
      <c r="I33" s="804"/>
      <c r="J33" s="804"/>
      <c r="K33" s="804"/>
      <c r="L33" s="804"/>
      <c r="M33" s="804"/>
      <c r="N33" s="804"/>
      <c r="O33" s="805"/>
      <c r="P33" s="646">
        <f>'別紙様式3-2'!Q8-'別紙様式3-2'!T8</f>
        <v>0</v>
      </c>
      <c r="Q33" s="647"/>
      <c r="R33" s="647"/>
      <c r="S33" s="647"/>
      <c r="T33" s="647"/>
      <c r="U33" s="648"/>
      <c r="V33" s="451" t="s">
        <v>4</v>
      </c>
      <c r="W33" s="806"/>
      <c r="X33" s="807"/>
      <c r="Y33" s="807"/>
      <c r="Z33" s="807"/>
      <c r="AA33" s="807"/>
      <c r="AB33" s="807"/>
      <c r="AC33" s="808"/>
      <c r="AD33" s="646">
        <f>'別紙様式3-3'!Q8</f>
        <v>0</v>
      </c>
      <c r="AE33" s="647"/>
      <c r="AF33" s="647"/>
      <c r="AG33" s="647"/>
      <c r="AH33" s="647"/>
      <c r="AI33" s="648"/>
      <c r="AJ33" s="451" t="s">
        <v>4</v>
      </c>
    </row>
    <row r="34" spans="1:50" ht="22.5" customHeight="1" thickBot="1">
      <c r="A34" s="291"/>
      <c r="B34" s="645"/>
      <c r="C34" s="730" t="s">
        <v>340</v>
      </c>
      <c r="D34" s="731"/>
      <c r="E34" s="731"/>
      <c r="F34" s="731"/>
      <c r="G34" s="731"/>
      <c r="H34" s="731"/>
      <c r="I34" s="731"/>
      <c r="J34" s="731"/>
      <c r="K34" s="731"/>
      <c r="L34" s="731"/>
      <c r="M34" s="731"/>
      <c r="N34" s="731"/>
      <c r="O34" s="732"/>
      <c r="P34" s="594">
        <f>'別紙様式3-2'!R9+'別紙様式3-2'!S9</f>
        <v>0</v>
      </c>
      <c r="Q34" s="595"/>
      <c r="R34" s="595"/>
      <c r="S34" s="595"/>
      <c r="T34" s="595"/>
      <c r="U34" s="596"/>
      <c r="V34" s="451" t="s">
        <v>4</v>
      </c>
      <c r="W34" s="594">
        <f>'別紙様式3-2'!Q9</f>
        <v>0</v>
      </c>
      <c r="X34" s="595"/>
      <c r="Y34" s="595"/>
      <c r="Z34" s="595"/>
      <c r="AA34" s="595"/>
      <c r="AB34" s="596"/>
      <c r="AC34" s="451" t="s">
        <v>4</v>
      </c>
      <c r="AD34" s="809"/>
      <c r="AE34" s="810"/>
      <c r="AF34" s="810"/>
      <c r="AG34" s="810"/>
      <c r="AH34" s="810"/>
      <c r="AI34" s="810"/>
      <c r="AJ34" s="811"/>
    </row>
    <row r="35" spans="1:50" ht="26.25" customHeight="1" thickBot="1">
      <c r="A35" s="295"/>
      <c r="B35" s="634" t="s">
        <v>324</v>
      </c>
      <c r="C35" s="635"/>
      <c r="D35" s="635"/>
      <c r="E35" s="635"/>
      <c r="F35" s="635"/>
      <c r="G35" s="635"/>
      <c r="H35" s="635"/>
      <c r="I35" s="635"/>
      <c r="J35" s="635"/>
      <c r="K35" s="635"/>
      <c r="L35" s="635"/>
      <c r="M35" s="635"/>
      <c r="N35" s="635"/>
      <c r="O35" s="635"/>
      <c r="P35" s="636"/>
      <c r="Q35" s="637"/>
      <c r="R35" s="637"/>
      <c r="S35" s="637"/>
      <c r="T35" s="637"/>
      <c r="U35" s="638"/>
      <c r="V35" s="452" t="s">
        <v>4</v>
      </c>
      <c r="W35" s="639"/>
      <c r="X35" s="640"/>
      <c r="Y35" s="640"/>
      <c r="Z35" s="640"/>
      <c r="AA35" s="640"/>
      <c r="AB35" s="641"/>
      <c r="AC35" s="452" t="s">
        <v>4</v>
      </c>
      <c r="AD35" s="642"/>
      <c r="AE35" s="643"/>
      <c r="AF35" s="643"/>
      <c r="AG35" s="643"/>
      <c r="AH35" s="643"/>
      <c r="AI35" s="644"/>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6" t="s">
        <v>337</v>
      </c>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U37" s="34"/>
    </row>
    <row r="38" spans="1:50" s="33" customFormat="1" ht="22.5" customHeight="1">
      <c r="A38" s="354" t="s">
        <v>327</v>
      </c>
      <c r="B38" s="616" t="s">
        <v>368</v>
      </c>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U38" s="34"/>
    </row>
    <row r="39" spans="1:50" s="33" customFormat="1" ht="24.75" customHeight="1">
      <c r="A39" s="354" t="s">
        <v>328</v>
      </c>
      <c r="B39" s="616" t="s">
        <v>383</v>
      </c>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6" t="s">
        <v>124</v>
      </c>
      <c r="L43" s="667"/>
      <c r="M43" s="668"/>
      <c r="N43" s="666" t="s">
        <v>325</v>
      </c>
      <c r="O43" s="667"/>
      <c r="P43" s="667"/>
      <c r="Q43" s="667"/>
      <c r="R43" s="668"/>
      <c r="S43" s="663" t="s">
        <v>116</v>
      </c>
      <c r="T43" s="664"/>
      <c r="U43" s="664"/>
      <c r="V43" s="664"/>
      <c r="W43" s="665"/>
      <c r="X43" s="663" t="s">
        <v>86</v>
      </c>
      <c r="Y43" s="664"/>
      <c r="Z43" s="664"/>
      <c r="AA43" s="664"/>
      <c r="AB43" s="664"/>
      <c r="AC43" s="664" t="s">
        <v>78</v>
      </c>
      <c r="AD43" s="664"/>
      <c r="AE43" s="665"/>
      <c r="AF43" s="663" t="s">
        <v>304</v>
      </c>
      <c r="AG43" s="664"/>
      <c r="AH43" s="664"/>
      <c r="AI43" s="664"/>
      <c r="AJ43" s="665"/>
      <c r="AL43" s="599" t="s">
        <v>320</v>
      </c>
      <c r="AM43" s="600"/>
      <c r="AU43" s="34"/>
    </row>
    <row r="44" spans="1:50" s="33" customFormat="1" ht="15.75" customHeight="1" thickBot="1">
      <c r="A44" s="124" t="s">
        <v>41</v>
      </c>
      <c r="B44" s="116"/>
      <c r="C44" s="116"/>
      <c r="D44" s="116"/>
      <c r="E44" s="116"/>
      <c r="F44" s="116"/>
      <c r="G44" s="116"/>
      <c r="H44" s="116"/>
      <c r="I44" s="116"/>
      <c r="J44" s="116"/>
      <c r="K44" s="631"/>
      <c r="L44" s="632" t="b">
        <v>0</v>
      </c>
      <c r="M44" s="633"/>
      <c r="N44" s="814"/>
      <c r="O44" s="815"/>
      <c r="P44" s="815"/>
      <c r="Q44" s="816"/>
      <c r="R44" s="125" t="s">
        <v>106</v>
      </c>
      <c r="S44" s="744" t="str">
        <f>IF(L44,('別紙様式3-2'!Y8-'別紙様式3-2'!R7-'別紙様式3-2'!R9)/'別紙様式3-2'!AB8,"（対象外）")</f>
        <v>（対象外）</v>
      </c>
      <c r="T44" s="745"/>
      <c r="U44" s="745"/>
      <c r="V44" s="745"/>
      <c r="W44" s="126" t="str">
        <f>IF($L44,"円","")</f>
        <v/>
      </c>
      <c r="X44" s="726" t="str">
        <f>IF(L44,S44-N44,"（対象外）")</f>
        <v>（対象外）</v>
      </c>
      <c r="Y44" s="727"/>
      <c r="Z44" s="727"/>
      <c r="AA44" s="727"/>
      <c r="AB44" s="127" t="str">
        <f t="shared" ref="AB44:AB46" si="0">IF($L44,"円","")</f>
        <v/>
      </c>
      <c r="AC44" s="728" t="str">
        <f>IF(AND(L44,L45),X44/X45,IF(AND(L44,L46),X44/X46,"-"))</f>
        <v>-</v>
      </c>
      <c r="AD44" s="728"/>
      <c r="AE44" s="729"/>
      <c r="AF44" s="669"/>
      <c r="AG44" s="670"/>
      <c r="AH44" s="670"/>
      <c r="AI44" s="670"/>
      <c r="AJ44" s="671"/>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7"/>
      <c r="L45" s="658" t="b">
        <v>0</v>
      </c>
      <c r="M45" s="659"/>
      <c r="N45" s="801"/>
      <c r="O45" s="802"/>
      <c r="P45" s="802"/>
      <c r="Q45" s="803"/>
      <c r="R45" s="130" t="s">
        <v>106</v>
      </c>
      <c r="S45" s="652" t="str">
        <f>IF(L45,('別紙様式3-2'!Z8-'別紙様式3-2'!S7-'別紙様式3-2'!S9)/'別紙様式3-2'!AC8,"（対象外）")</f>
        <v>（対象外）</v>
      </c>
      <c r="T45" s="653"/>
      <c r="U45" s="653"/>
      <c r="V45" s="653"/>
      <c r="W45" s="131" t="str">
        <f>IF($L45,"円","")</f>
        <v/>
      </c>
      <c r="X45" s="678" t="str">
        <f>IF(L45,S45-N45,"（対象外）")</f>
        <v>（対象外）</v>
      </c>
      <c r="Y45" s="679"/>
      <c r="Z45" s="679"/>
      <c r="AA45" s="679"/>
      <c r="AB45" s="132" t="str">
        <f t="shared" si="0"/>
        <v/>
      </c>
      <c r="AC45" s="797" t="str">
        <f>IF(AND(L45,OR(L44,L46)),1,"-")</f>
        <v>-</v>
      </c>
      <c r="AD45" s="797"/>
      <c r="AE45" s="798"/>
      <c r="AF45" s="672"/>
      <c r="AG45" s="673"/>
      <c r="AH45" s="673"/>
      <c r="AI45" s="673"/>
      <c r="AJ45" s="674"/>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60"/>
      <c r="L46" s="661" t="b">
        <v>0</v>
      </c>
      <c r="M46" s="662"/>
      <c r="N46" s="680"/>
      <c r="O46" s="681"/>
      <c r="P46" s="681"/>
      <c r="Q46" s="682"/>
      <c r="R46" s="135" t="s">
        <v>106</v>
      </c>
      <c r="S46" s="683" t="str">
        <f>IF(L46,('別紙様式3-2'!AA8-'別紙様式3-2'!T9)/'別紙様式3-2'!AD8,"（対象外）")</f>
        <v>（対象外）</v>
      </c>
      <c r="T46" s="684"/>
      <c r="U46" s="684"/>
      <c r="V46" s="684"/>
      <c r="W46" s="135" t="str">
        <f>IF($L46,"円","")</f>
        <v/>
      </c>
      <c r="X46" s="812" t="str">
        <f>IF(L46,S46-N46,"（対象外）")</f>
        <v>（対象外）</v>
      </c>
      <c r="Y46" s="813"/>
      <c r="Z46" s="813"/>
      <c r="AA46" s="813"/>
      <c r="AB46" s="136" t="str">
        <f t="shared" si="0"/>
        <v/>
      </c>
      <c r="AC46" s="618" t="str">
        <f>IF(AND(L45,L46),X46/X45,IF(AND(L44,L46),1,"-"))</f>
        <v>-</v>
      </c>
      <c r="AD46" s="618"/>
      <c r="AE46" s="619"/>
      <c r="AF46" s="675"/>
      <c r="AG46" s="676"/>
      <c r="AH46" s="676"/>
      <c r="AI46" s="677"/>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6" t="s">
        <v>384</v>
      </c>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7" t="s">
        <v>373</v>
      </c>
      <c r="AM49" s="59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4" t="s">
        <v>114</v>
      </c>
      <c r="Z50" s="655"/>
      <c r="AA50" s="655"/>
      <c r="AB50" s="655"/>
      <c r="AC50" s="655"/>
      <c r="AD50" s="655"/>
      <c r="AE50" s="656"/>
      <c r="AF50" s="799">
        <f>'別紙様式3-2'!AE8</f>
        <v>0</v>
      </c>
      <c r="AG50" s="800"/>
      <c r="AH50" s="800"/>
      <c r="AI50" s="710" t="s">
        <v>5</v>
      </c>
      <c r="AJ50" s="711"/>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4" t="s">
        <v>123</v>
      </c>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5"/>
      <c r="AJ55" s="148"/>
      <c r="AL55" s="42"/>
      <c r="AM55" s="42"/>
      <c r="AN55" s="42"/>
      <c r="AU55" s="34"/>
    </row>
    <row r="56" spans="1:61" s="33" customFormat="1" ht="15" customHeight="1">
      <c r="A56" s="96"/>
      <c r="B56" s="142"/>
      <c r="C56" s="143" t="b">
        <v>0</v>
      </c>
      <c r="D56" s="144" t="s">
        <v>33</v>
      </c>
      <c r="E56" s="145"/>
      <c r="F56" s="145" t="s">
        <v>34</v>
      </c>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5" t="s">
        <v>387</v>
      </c>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309"/>
      <c r="AA60" s="309"/>
      <c r="AB60" s="310"/>
      <c r="AC60" s="311"/>
      <c r="AD60" s="311"/>
      <c r="AE60" s="312"/>
      <c r="AF60" s="313"/>
      <c r="AG60" s="313"/>
      <c r="AH60" s="313"/>
      <c r="AI60" s="313"/>
      <c r="AJ60" s="314"/>
      <c r="AK60" s="214"/>
      <c r="AT60" s="35"/>
    </row>
    <row r="61" spans="1:61" ht="21" customHeight="1" thickBot="1">
      <c r="A61" s="327"/>
      <c r="B61" s="579" t="s">
        <v>389</v>
      </c>
      <c r="C61" s="580"/>
      <c r="D61" s="580"/>
      <c r="E61" s="580"/>
      <c r="F61" s="580"/>
      <c r="G61" s="580"/>
      <c r="H61" s="580"/>
      <c r="I61" s="580"/>
      <c r="J61" s="580"/>
      <c r="K61" s="580"/>
      <c r="L61" s="581"/>
      <c r="M61" s="686">
        <f>'別紙様式3-3'!V16</f>
        <v>0</v>
      </c>
      <c r="N61" s="687"/>
      <c r="O61" s="687"/>
      <c r="P61" s="687"/>
      <c r="Q61" s="687"/>
      <c r="R61" s="687"/>
      <c r="S61" s="688"/>
      <c r="T61" s="315" t="s">
        <v>4</v>
      </c>
      <c r="U61" s="316"/>
      <c r="V61" s="317"/>
      <c r="W61" s="317"/>
      <c r="X61" s="318"/>
      <c r="Y61" s="319"/>
      <c r="Z61" s="689" t="s">
        <v>105</v>
      </c>
      <c r="AA61" s="572" t="str">
        <f>IF(V62=0,"",IF(V62&gt;=200/3,"○","×"))</f>
        <v/>
      </c>
      <c r="AB61" s="623" t="s">
        <v>374</v>
      </c>
      <c r="AC61" s="311"/>
      <c r="AD61" s="311"/>
      <c r="AE61" s="312"/>
      <c r="AF61" s="311"/>
      <c r="AG61" s="311"/>
      <c r="AH61" s="311"/>
      <c r="AI61" s="320"/>
      <c r="AJ61" s="321"/>
      <c r="AR61" s="35"/>
    </row>
    <row r="62" spans="1:61" ht="21" customHeight="1" thickBot="1">
      <c r="A62" s="327"/>
      <c r="B62" s="340"/>
      <c r="C62" s="341"/>
      <c r="D62" s="341"/>
      <c r="E62" s="341"/>
      <c r="F62" s="626" t="s">
        <v>390</v>
      </c>
      <c r="G62" s="627"/>
      <c r="H62" s="627"/>
      <c r="I62" s="627"/>
      <c r="J62" s="627"/>
      <c r="K62" s="627"/>
      <c r="L62" s="627"/>
      <c r="M62" s="613">
        <f>'別紙様式3-3'!W16</f>
        <v>0</v>
      </c>
      <c r="N62" s="614"/>
      <c r="O62" s="614"/>
      <c r="P62" s="614"/>
      <c r="Q62" s="614"/>
      <c r="R62" s="614"/>
      <c r="S62" s="615"/>
      <c r="T62" s="322" t="s">
        <v>4</v>
      </c>
      <c r="U62" s="323" t="s">
        <v>34</v>
      </c>
      <c r="V62" s="694">
        <f>IFERROR(M62/M61*100,0)</f>
        <v>0</v>
      </c>
      <c r="W62" s="695"/>
      <c r="X62" s="311" t="s">
        <v>35</v>
      </c>
      <c r="Y62" s="324" t="s">
        <v>316</v>
      </c>
      <c r="Z62" s="689"/>
      <c r="AA62" s="573"/>
      <c r="AB62" s="624"/>
      <c r="AC62" s="311"/>
      <c r="AD62" s="311"/>
      <c r="AE62" s="312"/>
      <c r="AF62" s="311"/>
      <c r="AG62" s="311"/>
      <c r="AH62" s="311"/>
      <c r="AI62" s="320"/>
      <c r="AJ62" s="321"/>
      <c r="AR62" s="35"/>
    </row>
    <row r="63" spans="1:61" ht="21" customHeight="1" thickBot="1">
      <c r="A63" s="327"/>
      <c r="B63" s="340"/>
      <c r="C63" s="341"/>
      <c r="D63" s="341"/>
      <c r="E63" s="341"/>
      <c r="F63" s="628"/>
      <c r="G63" s="629"/>
      <c r="H63" s="629"/>
      <c r="I63" s="629"/>
      <c r="J63" s="629"/>
      <c r="K63" s="629"/>
      <c r="L63" s="630"/>
      <c r="M63" s="696" t="s">
        <v>317</v>
      </c>
      <c r="N63" s="696"/>
      <c r="O63" s="696"/>
      <c r="P63" s="568" t="e">
        <f>M62/AF67</f>
        <v>#VALUE!</v>
      </c>
      <c r="Q63" s="569"/>
      <c r="R63" s="569"/>
      <c r="S63" s="570"/>
      <c r="T63" s="325" t="s">
        <v>318</v>
      </c>
      <c r="U63" s="323"/>
      <c r="V63" s="701"/>
      <c r="W63" s="701"/>
      <c r="X63" s="311"/>
      <c r="Y63" s="324"/>
      <c r="Z63" s="689"/>
      <c r="AA63" s="574"/>
      <c r="AB63" s="624"/>
      <c r="AC63" s="311"/>
      <c r="AD63" s="311"/>
      <c r="AE63" s="419"/>
      <c r="AF63" s="311"/>
      <c r="AG63" s="311"/>
      <c r="AH63" s="311"/>
      <c r="AI63" s="311"/>
      <c r="AJ63" s="311"/>
      <c r="AK63" s="311"/>
      <c r="AL63" s="311"/>
      <c r="AM63" s="311"/>
      <c r="AN63" s="588" t="s">
        <v>375</v>
      </c>
      <c r="AO63" s="589"/>
      <c r="AP63" s="589"/>
      <c r="AQ63" s="589"/>
      <c r="AR63" s="589"/>
      <c r="AS63" s="589"/>
      <c r="AT63" s="589"/>
      <c r="AU63" s="590"/>
      <c r="AW63" s="35"/>
    </row>
    <row r="64" spans="1:61" ht="21" customHeight="1" thickBot="1">
      <c r="A64" s="327"/>
      <c r="B64" s="579" t="s">
        <v>391</v>
      </c>
      <c r="C64" s="580"/>
      <c r="D64" s="580"/>
      <c r="E64" s="580"/>
      <c r="F64" s="580"/>
      <c r="G64" s="580"/>
      <c r="H64" s="580"/>
      <c r="I64" s="580"/>
      <c r="J64" s="580"/>
      <c r="K64" s="580"/>
      <c r="L64" s="581"/>
      <c r="M64" s="686">
        <f>'別紙様式3-3'!X16</f>
        <v>0</v>
      </c>
      <c r="N64" s="687"/>
      <c r="O64" s="687"/>
      <c r="P64" s="687"/>
      <c r="Q64" s="687"/>
      <c r="R64" s="687"/>
      <c r="S64" s="688"/>
      <c r="T64" s="315" t="s">
        <v>4</v>
      </c>
      <c r="U64" s="316"/>
      <c r="V64" s="317"/>
      <c r="W64" s="317"/>
      <c r="X64" s="318"/>
      <c r="Y64" s="319"/>
      <c r="Z64" s="689" t="s">
        <v>105</v>
      </c>
      <c r="AA64" s="572" t="str">
        <f>IF(V65=0,"",IF(V65&gt;=200/3,"○","×"))</f>
        <v/>
      </c>
      <c r="AB64" s="624"/>
      <c r="AC64" s="311"/>
      <c r="AD64" s="311"/>
      <c r="AE64" s="312"/>
      <c r="AF64" s="311"/>
      <c r="AG64" s="311"/>
      <c r="AH64" s="311"/>
      <c r="AI64" s="311"/>
      <c r="AJ64" s="311"/>
      <c r="AK64" s="311"/>
      <c r="AL64" s="311"/>
      <c r="AM64" s="311"/>
      <c r="AN64" s="591"/>
      <c r="AO64" s="592"/>
      <c r="AP64" s="592"/>
      <c r="AQ64" s="592"/>
      <c r="AR64" s="592"/>
      <c r="AS64" s="592"/>
      <c r="AT64" s="592"/>
      <c r="AU64" s="593"/>
      <c r="AW64" s="35"/>
    </row>
    <row r="65" spans="1:47" ht="21" customHeight="1" thickBot="1">
      <c r="A65" s="327"/>
      <c r="B65" s="340"/>
      <c r="C65" s="341"/>
      <c r="D65" s="341"/>
      <c r="E65" s="341"/>
      <c r="F65" s="626" t="s">
        <v>392</v>
      </c>
      <c r="G65" s="690"/>
      <c r="H65" s="690"/>
      <c r="I65" s="690"/>
      <c r="J65" s="690"/>
      <c r="K65" s="690"/>
      <c r="L65" s="690"/>
      <c r="M65" s="613">
        <f>'別紙様式3-3'!Y16</f>
        <v>0</v>
      </c>
      <c r="N65" s="614"/>
      <c r="O65" s="614"/>
      <c r="P65" s="614"/>
      <c r="Q65" s="614"/>
      <c r="R65" s="614"/>
      <c r="S65" s="615"/>
      <c r="T65" s="322" t="s">
        <v>4</v>
      </c>
      <c r="U65" s="323" t="s">
        <v>34</v>
      </c>
      <c r="V65" s="694">
        <f>IFERROR(M65/M64*100,0)</f>
        <v>0</v>
      </c>
      <c r="W65" s="695"/>
      <c r="X65" s="311" t="s">
        <v>35</v>
      </c>
      <c r="Y65" s="324" t="s">
        <v>316</v>
      </c>
      <c r="Z65" s="689"/>
      <c r="AA65" s="573"/>
      <c r="AB65" s="624"/>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1"/>
      <c r="G66" s="692"/>
      <c r="H66" s="692"/>
      <c r="I66" s="692"/>
      <c r="J66" s="692"/>
      <c r="K66" s="692"/>
      <c r="L66" s="693"/>
      <c r="M66" s="696" t="s">
        <v>317</v>
      </c>
      <c r="N66" s="696"/>
      <c r="O66" s="696"/>
      <c r="P66" s="568" t="e">
        <f>M65/AF67</f>
        <v>#VALUE!</v>
      </c>
      <c r="Q66" s="569"/>
      <c r="R66" s="569"/>
      <c r="S66" s="570"/>
      <c r="T66" s="325" t="s">
        <v>318</v>
      </c>
      <c r="U66" s="337"/>
      <c r="V66" s="571"/>
      <c r="W66" s="571"/>
      <c r="X66" s="310"/>
      <c r="Y66" s="338"/>
      <c r="Z66" s="689"/>
      <c r="AA66" s="574"/>
      <c r="AB66" s="625"/>
      <c r="AC66" s="320"/>
      <c r="AD66" s="320"/>
      <c r="AE66" s="320"/>
      <c r="AF66" s="320"/>
      <c r="AG66" s="320"/>
      <c r="AH66" s="320"/>
      <c r="AI66" s="320"/>
      <c r="AJ66" s="321"/>
      <c r="AR66" s="35"/>
    </row>
    <row r="67" spans="1:47" s="33" customFormat="1" ht="21" customHeight="1" thickBot="1">
      <c r="A67" s="422"/>
      <c r="B67" s="575" t="s">
        <v>363</v>
      </c>
      <c r="C67" s="575"/>
      <c r="D67" s="575"/>
      <c r="E67" s="575"/>
      <c r="F67" s="575"/>
      <c r="G67" s="575"/>
      <c r="H67" s="575"/>
      <c r="I67" s="575"/>
      <c r="J67" s="575"/>
      <c r="K67" s="575"/>
      <c r="L67" s="576"/>
      <c r="M67" s="617" t="s">
        <v>25</v>
      </c>
      <c r="N67" s="578"/>
      <c r="O67" s="577"/>
      <c r="P67" s="577"/>
      <c r="Q67" s="420" t="s">
        <v>364</v>
      </c>
      <c r="R67" s="577"/>
      <c r="S67" s="577"/>
      <c r="T67" s="420" t="s">
        <v>361</v>
      </c>
      <c r="U67" s="578" t="s">
        <v>362</v>
      </c>
      <c r="V67" s="578"/>
      <c r="W67" s="578" t="s">
        <v>25</v>
      </c>
      <c r="X67" s="578"/>
      <c r="Y67" s="577"/>
      <c r="Z67" s="577"/>
      <c r="AA67" s="420" t="s">
        <v>364</v>
      </c>
      <c r="AB67" s="577"/>
      <c r="AC67" s="577"/>
      <c r="AD67" s="420" t="s">
        <v>361</v>
      </c>
      <c r="AE67" s="420" t="s">
        <v>365</v>
      </c>
      <c r="AF67" s="420" t="str">
        <f>IF(O67&gt;=1,(Y67*12+AB67)-(O67*12+R67)+1,"")</f>
        <v/>
      </c>
      <c r="AG67" s="578" t="s">
        <v>366</v>
      </c>
      <c r="AH67" s="578"/>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5" t="s">
        <v>393</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2" t="s">
        <v>185</v>
      </c>
      <c r="B73" s="703"/>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c r="AH73" s="703"/>
      <c r="AI73" s="703"/>
      <c r="AJ73" s="703"/>
      <c r="AK73" s="704"/>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2" t="s">
        <v>167</v>
      </c>
      <c r="B75" s="583"/>
      <c r="C75" s="583"/>
      <c r="D75" s="584"/>
      <c r="E75" s="620" t="s">
        <v>134</v>
      </c>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2"/>
      <c r="AU75" s="35"/>
    </row>
    <row r="76" spans="1:47" s="216" customFormat="1" ht="14.25" customHeight="1">
      <c r="A76" s="602" t="s">
        <v>135</v>
      </c>
      <c r="B76" s="603"/>
      <c r="C76" s="603"/>
      <c r="D76" s="604"/>
      <c r="E76" s="436"/>
      <c r="F76" s="705" t="s">
        <v>136</v>
      </c>
      <c r="G76" s="705"/>
      <c r="H76" s="705"/>
      <c r="I76" s="705"/>
      <c r="J76" s="705"/>
      <c r="K76" s="705"/>
      <c r="L76" s="705"/>
      <c r="M76" s="705"/>
      <c r="N76" s="705"/>
      <c r="O76" s="705"/>
      <c r="P76" s="705"/>
      <c r="Q76" s="705"/>
      <c r="R76" s="705"/>
      <c r="S76" s="705"/>
      <c r="T76" s="705"/>
      <c r="U76" s="705"/>
      <c r="V76" s="705"/>
      <c r="W76" s="705"/>
      <c r="X76" s="705"/>
      <c r="Y76" s="705"/>
      <c r="Z76" s="705"/>
      <c r="AA76" s="705"/>
      <c r="AB76" s="705"/>
      <c r="AC76" s="705"/>
      <c r="AD76" s="705"/>
      <c r="AE76" s="705"/>
      <c r="AF76" s="705"/>
      <c r="AG76" s="705"/>
      <c r="AH76" s="705"/>
      <c r="AI76" s="705"/>
      <c r="AJ76" s="705"/>
      <c r="AK76" s="706"/>
    </row>
    <row r="77" spans="1:47" s="216" customFormat="1" ht="13.5" customHeight="1">
      <c r="A77" s="605"/>
      <c r="B77" s="606"/>
      <c r="C77" s="606"/>
      <c r="D77" s="607"/>
      <c r="E77" s="437"/>
      <c r="F77" s="611" t="s">
        <v>137</v>
      </c>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278"/>
      <c r="AK77" s="221"/>
      <c r="AL77" s="215"/>
    </row>
    <row r="78" spans="1:47" s="216" customFormat="1" ht="13.5" customHeight="1">
      <c r="A78" s="605"/>
      <c r="B78" s="606"/>
      <c r="C78" s="606"/>
      <c r="D78" s="607"/>
      <c r="E78" s="437"/>
      <c r="F78" s="611" t="s">
        <v>138</v>
      </c>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278"/>
      <c r="AK78" s="221"/>
      <c r="AL78" s="215"/>
    </row>
    <row r="79" spans="1:47" s="216" customFormat="1" ht="13.5" customHeight="1">
      <c r="A79" s="608"/>
      <c r="B79" s="609"/>
      <c r="C79" s="609"/>
      <c r="D79" s="610"/>
      <c r="E79" s="438"/>
      <c r="F79" s="612" t="s">
        <v>139</v>
      </c>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279"/>
      <c r="AK79" s="222"/>
      <c r="AL79" s="215"/>
    </row>
    <row r="80" spans="1:47" s="216" customFormat="1" ht="24.75" customHeight="1">
      <c r="A80" s="602" t="s">
        <v>140</v>
      </c>
      <c r="B80" s="603"/>
      <c r="C80" s="603"/>
      <c r="D80" s="604"/>
      <c r="E80" s="439"/>
      <c r="F80" s="601" t="s">
        <v>141</v>
      </c>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223"/>
      <c r="AL80" s="215"/>
    </row>
    <row r="81" spans="1:38" s="33" customFormat="1" ht="13.5" customHeight="1">
      <c r="A81" s="605"/>
      <c r="B81" s="606"/>
      <c r="C81" s="606"/>
      <c r="D81" s="607"/>
      <c r="E81" s="440"/>
      <c r="F81" s="720" t="s">
        <v>142</v>
      </c>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280"/>
      <c r="AK81" s="224"/>
      <c r="AL81" s="215"/>
    </row>
    <row r="82" spans="1:38" s="33" customFormat="1" ht="13.5" customHeight="1">
      <c r="A82" s="605"/>
      <c r="B82" s="606"/>
      <c r="C82" s="606"/>
      <c r="D82" s="607"/>
      <c r="E82" s="437"/>
      <c r="F82" s="611" t="s">
        <v>143</v>
      </c>
      <c r="G82" s="611"/>
      <c r="H82" s="611"/>
      <c r="I82" s="611"/>
      <c r="J82" s="611"/>
      <c r="K82" s="611"/>
      <c r="L82" s="611"/>
      <c r="M82" s="611"/>
      <c r="N82" s="611"/>
      <c r="O82" s="611"/>
      <c r="P82" s="611"/>
      <c r="Q82" s="611"/>
      <c r="R82" s="611"/>
      <c r="S82" s="611"/>
      <c r="T82" s="611"/>
      <c r="U82" s="611"/>
      <c r="V82" s="611"/>
      <c r="W82" s="611"/>
      <c r="X82" s="611"/>
      <c r="Y82" s="611"/>
      <c r="Z82" s="611"/>
      <c r="AA82" s="611"/>
      <c r="AB82" s="611"/>
      <c r="AC82" s="611"/>
      <c r="AD82" s="611"/>
      <c r="AE82" s="611"/>
      <c r="AF82" s="611"/>
      <c r="AG82" s="611"/>
      <c r="AH82" s="611"/>
      <c r="AI82" s="611"/>
      <c r="AJ82" s="278"/>
      <c r="AK82" s="221"/>
      <c r="AL82" s="215"/>
    </row>
    <row r="83" spans="1:38" s="33" customFormat="1" ht="15.75" customHeight="1">
      <c r="A83" s="608"/>
      <c r="B83" s="609"/>
      <c r="C83" s="609"/>
      <c r="D83" s="610"/>
      <c r="E83" s="441"/>
      <c r="F83" s="716" t="s">
        <v>144</v>
      </c>
      <c r="G83" s="716"/>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351"/>
    </row>
    <row r="84" spans="1:38" s="33" customFormat="1" ht="13.5" customHeight="1">
      <c r="A84" s="602" t="s">
        <v>145</v>
      </c>
      <c r="B84" s="603"/>
      <c r="C84" s="603"/>
      <c r="D84" s="604"/>
      <c r="E84" s="440"/>
      <c r="F84" s="720" t="s">
        <v>146</v>
      </c>
      <c r="G84" s="720"/>
      <c r="H84" s="720"/>
      <c r="I84" s="720"/>
      <c r="J84" s="720"/>
      <c r="K84" s="720"/>
      <c r="L84" s="720"/>
      <c r="M84" s="720"/>
      <c r="N84" s="720"/>
      <c r="O84" s="720"/>
      <c r="P84" s="720"/>
      <c r="Q84" s="720"/>
      <c r="R84" s="720"/>
      <c r="S84" s="720"/>
      <c r="T84" s="720"/>
      <c r="U84" s="720"/>
      <c r="V84" s="720"/>
      <c r="W84" s="720"/>
      <c r="X84" s="720"/>
      <c r="Y84" s="720"/>
      <c r="Z84" s="720"/>
      <c r="AA84" s="720"/>
      <c r="AB84" s="720"/>
      <c r="AC84" s="720"/>
      <c r="AD84" s="720"/>
      <c r="AE84" s="720"/>
      <c r="AF84" s="720"/>
      <c r="AG84" s="720"/>
      <c r="AH84" s="720"/>
      <c r="AI84" s="720"/>
      <c r="AJ84" s="280"/>
      <c r="AK84" s="223"/>
      <c r="AL84" s="215"/>
    </row>
    <row r="85" spans="1:38" s="33" customFormat="1" ht="22.5" customHeight="1">
      <c r="A85" s="605"/>
      <c r="B85" s="606"/>
      <c r="C85" s="606"/>
      <c r="D85" s="607"/>
      <c r="E85" s="437"/>
      <c r="F85" s="586" t="s">
        <v>147</v>
      </c>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717"/>
      <c r="AL85" s="215"/>
    </row>
    <row r="86" spans="1:38" s="33" customFormat="1" ht="13.5" customHeight="1">
      <c r="A86" s="605"/>
      <c r="B86" s="606"/>
      <c r="C86" s="606"/>
      <c r="D86" s="607"/>
      <c r="E86" s="437"/>
      <c r="F86" s="700" t="s">
        <v>148</v>
      </c>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283"/>
      <c r="AK86" s="221"/>
      <c r="AL86" s="215"/>
    </row>
    <row r="87" spans="1:38" s="33" customFormat="1" ht="13.5" customHeight="1">
      <c r="A87" s="608"/>
      <c r="B87" s="609"/>
      <c r="C87" s="609"/>
      <c r="D87" s="610"/>
      <c r="E87" s="441"/>
      <c r="F87" s="587" t="s">
        <v>149</v>
      </c>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281"/>
      <c r="AK87" s="225"/>
      <c r="AL87" s="215"/>
    </row>
    <row r="88" spans="1:38" s="33" customFormat="1" ht="22.5" customHeight="1">
      <c r="A88" s="602" t="s">
        <v>150</v>
      </c>
      <c r="B88" s="603"/>
      <c r="C88" s="603"/>
      <c r="D88" s="604"/>
      <c r="E88" s="440"/>
      <c r="F88" s="601" t="s">
        <v>151</v>
      </c>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224"/>
      <c r="AL88" s="215"/>
    </row>
    <row r="89" spans="1:38" s="33" customFormat="1" ht="15" customHeight="1">
      <c r="A89" s="605"/>
      <c r="B89" s="606"/>
      <c r="C89" s="606"/>
      <c r="D89" s="607"/>
      <c r="E89" s="437"/>
      <c r="F89" s="586" t="s">
        <v>152</v>
      </c>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282"/>
      <c r="AK89" s="224"/>
      <c r="AL89" s="39"/>
    </row>
    <row r="90" spans="1:38" s="33" customFormat="1" ht="13.5" customHeight="1">
      <c r="A90" s="605"/>
      <c r="B90" s="606"/>
      <c r="C90" s="606"/>
      <c r="D90" s="607"/>
      <c r="E90" s="440"/>
      <c r="F90" s="715" t="s">
        <v>153</v>
      </c>
      <c r="G90" s="715"/>
      <c r="H90" s="715"/>
      <c r="I90" s="715"/>
      <c r="J90" s="715"/>
      <c r="K90" s="715"/>
      <c r="L90" s="715"/>
      <c r="M90" s="715"/>
      <c r="N90" s="715"/>
      <c r="O90" s="715"/>
      <c r="P90" s="715"/>
      <c r="Q90" s="715"/>
      <c r="R90" s="715"/>
      <c r="S90" s="715"/>
      <c r="T90" s="715"/>
      <c r="U90" s="715"/>
      <c r="V90" s="715"/>
      <c r="W90" s="715"/>
      <c r="X90" s="715"/>
      <c r="Y90" s="715"/>
      <c r="Z90" s="715"/>
      <c r="AA90" s="715"/>
      <c r="AB90" s="715"/>
      <c r="AC90" s="715"/>
      <c r="AD90" s="715"/>
      <c r="AE90" s="715"/>
      <c r="AF90" s="715"/>
      <c r="AG90" s="715"/>
      <c r="AH90" s="715"/>
      <c r="AI90" s="715"/>
      <c r="AJ90" s="375"/>
      <c r="AK90" s="379"/>
    </row>
    <row r="91" spans="1:38" s="33" customFormat="1" ht="15.75" customHeight="1">
      <c r="A91" s="608"/>
      <c r="B91" s="609"/>
      <c r="C91" s="609"/>
      <c r="D91" s="610"/>
      <c r="E91" s="441"/>
      <c r="F91" s="587" t="s">
        <v>154</v>
      </c>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380"/>
    </row>
    <row r="92" spans="1:38" s="33" customFormat="1" ht="13.5" customHeight="1">
      <c r="A92" s="602" t="s">
        <v>155</v>
      </c>
      <c r="B92" s="603"/>
      <c r="C92" s="603"/>
      <c r="D92" s="604"/>
      <c r="E92" s="440"/>
      <c r="F92" s="715" t="s">
        <v>156</v>
      </c>
      <c r="G92" s="715"/>
      <c r="H92" s="715"/>
      <c r="I92" s="715"/>
      <c r="J92" s="715"/>
      <c r="K92" s="715"/>
      <c r="L92" s="715"/>
      <c r="M92" s="715"/>
      <c r="N92" s="715"/>
      <c r="O92" s="715"/>
      <c r="P92" s="715"/>
      <c r="Q92" s="715"/>
      <c r="R92" s="715"/>
      <c r="S92" s="715"/>
      <c r="T92" s="715"/>
      <c r="U92" s="715"/>
      <c r="V92" s="715"/>
      <c r="W92" s="715"/>
      <c r="X92" s="715"/>
      <c r="Y92" s="715"/>
      <c r="Z92" s="715"/>
      <c r="AA92" s="715"/>
      <c r="AB92" s="715"/>
      <c r="AC92" s="715"/>
      <c r="AD92" s="715"/>
      <c r="AE92" s="715"/>
      <c r="AF92" s="715"/>
      <c r="AG92" s="715"/>
      <c r="AH92" s="715"/>
      <c r="AI92" s="715"/>
      <c r="AJ92" s="372"/>
      <c r="AK92" s="378"/>
    </row>
    <row r="93" spans="1:38" s="33" customFormat="1" ht="21" customHeight="1">
      <c r="A93" s="605"/>
      <c r="B93" s="606"/>
      <c r="C93" s="606"/>
      <c r="D93" s="607"/>
      <c r="E93" s="437"/>
      <c r="F93" s="586" t="s">
        <v>157</v>
      </c>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717"/>
    </row>
    <row r="94" spans="1:38" s="33" customFormat="1" ht="13.5" customHeight="1">
      <c r="A94" s="605"/>
      <c r="B94" s="606"/>
      <c r="C94" s="606"/>
      <c r="D94" s="607"/>
      <c r="E94" s="437"/>
      <c r="F94" s="586" t="s">
        <v>158</v>
      </c>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371"/>
      <c r="AK94" s="379"/>
    </row>
    <row r="95" spans="1:38" s="33" customFormat="1" ht="13.5" customHeight="1">
      <c r="A95" s="608"/>
      <c r="B95" s="609"/>
      <c r="C95" s="609"/>
      <c r="D95" s="610"/>
      <c r="E95" s="441"/>
      <c r="F95" s="587" t="s">
        <v>159</v>
      </c>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376"/>
      <c r="AK95" s="380"/>
    </row>
    <row r="96" spans="1:38" s="33" customFormat="1" ht="13.5" customHeight="1">
      <c r="A96" s="602" t="s">
        <v>160</v>
      </c>
      <c r="B96" s="603"/>
      <c r="C96" s="603"/>
      <c r="D96" s="604"/>
      <c r="E96" s="440"/>
      <c r="F96" s="601" t="s">
        <v>161</v>
      </c>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382"/>
    </row>
    <row r="97" spans="1:53" s="33" customFormat="1" ht="13.5" customHeight="1">
      <c r="A97" s="605"/>
      <c r="B97" s="606"/>
      <c r="C97" s="606"/>
      <c r="D97" s="607"/>
      <c r="E97" s="437"/>
      <c r="F97" s="586" t="s">
        <v>162</v>
      </c>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371"/>
      <c r="AK97" s="381"/>
    </row>
    <row r="98" spans="1:53" s="33" customFormat="1" ht="13.5" customHeight="1">
      <c r="A98" s="605"/>
      <c r="B98" s="606"/>
      <c r="C98" s="606"/>
      <c r="D98" s="607"/>
      <c r="E98" s="437"/>
      <c r="F98" s="586" t="s">
        <v>163</v>
      </c>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371"/>
      <c r="AK98" s="381"/>
    </row>
    <row r="99" spans="1:53" s="33" customFormat="1" ht="13.5" customHeight="1" thickBot="1">
      <c r="A99" s="608"/>
      <c r="B99" s="609"/>
      <c r="C99" s="609"/>
      <c r="D99" s="610"/>
      <c r="E99" s="442"/>
      <c r="F99" s="699" t="s">
        <v>164</v>
      </c>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377"/>
      <c r="AK99" s="308"/>
    </row>
    <row r="100" spans="1:53" s="33" customFormat="1" ht="15" customHeight="1">
      <c r="A100" s="718" t="s">
        <v>385</v>
      </c>
      <c r="B100" s="719"/>
      <c r="C100" s="719"/>
      <c r="D100" s="719"/>
      <c r="E100" s="719"/>
      <c r="F100" s="719"/>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9"/>
      <c r="B103" s="710"/>
      <c r="C103" s="710"/>
      <c r="D103" s="710"/>
      <c r="E103" s="710"/>
      <c r="F103" s="710"/>
      <c r="G103" s="710"/>
      <c r="H103" s="710"/>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K103" s="711"/>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4" t="s">
        <v>336</v>
      </c>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3" t="s">
        <v>120</v>
      </c>
      <c r="C109" s="713"/>
      <c r="D109" s="713"/>
      <c r="E109" s="713"/>
      <c r="F109" s="713"/>
      <c r="G109" s="713"/>
      <c r="H109" s="713"/>
      <c r="I109" s="713"/>
      <c r="J109" s="713"/>
      <c r="K109" s="713"/>
      <c r="L109" s="713"/>
      <c r="M109" s="713"/>
      <c r="N109" s="713"/>
      <c r="O109" s="713"/>
      <c r="P109" s="713"/>
      <c r="Q109" s="713"/>
      <c r="R109" s="713"/>
      <c r="S109" s="713"/>
      <c r="T109" s="713"/>
      <c r="U109" s="713"/>
      <c r="V109" s="713"/>
      <c r="W109" s="713"/>
      <c r="X109" s="713"/>
      <c r="Y109" s="713"/>
      <c r="Z109" s="713"/>
      <c r="AA109" s="713"/>
      <c r="AB109" s="713"/>
      <c r="AC109" s="713"/>
      <c r="AD109" s="713"/>
      <c r="AE109" s="713"/>
      <c r="AF109" s="713"/>
      <c r="AG109" s="713"/>
      <c r="AH109" s="713"/>
      <c r="AI109" s="713"/>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7"/>
      <c r="F111" s="708"/>
      <c r="G111" s="167" t="s">
        <v>2</v>
      </c>
      <c r="H111" s="707"/>
      <c r="I111" s="708"/>
      <c r="J111" s="167" t="s">
        <v>3</v>
      </c>
      <c r="K111" s="707"/>
      <c r="L111" s="708"/>
      <c r="M111" s="167" t="s">
        <v>6</v>
      </c>
      <c r="N111" s="168"/>
      <c r="O111" s="168"/>
      <c r="P111" s="168"/>
      <c r="Q111" s="169"/>
      <c r="R111" s="697" t="s">
        <v>26</v>
      </c>
      <c r="S111" s="697"/>
      <c r="T111" s="697"/>
      <c r="U111" s="697"/>
      <c r="V111" s="697"/>
      <c r="W111" s="712" t="s">
        <v>37</v>
      </c>
      <c r="X111" s="712"/>
      <c r="Y111" s="712"/>
      <c r="Z111" s="712"/>
      <c r="AA111" s="712"/>
      <c r="AB111" s="712"/>
      <c r="AC111" s="712"/>
      <c r="AD111" s="712"/>
      <c r="AE111" s="712"/>
      <c r="AF111" s="712"/>
      <c r="AG111" s="712"/>
      <c r="AH111" s="712"/>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7" t="s">
        <v>27</v>
      </c>
      <c r="S112" s="697"/>
      <c r="T112" s="697"/>
      <c r="U112" s="697"/>
      <c r="V112" s="697"/>
      <c r="W112" s="698"/>
      <c r="X112" s="698"/>
      <c r="Y112" s="698"/>
      <c r="Z112" s="698"/>
      <c r="AA112" s="698"/>
      <c r="AB112" s="698"/>
      <c r="AC112" s="698"/>
      <c r="AD112" s="698"/>
      <c r="AE112" s="698"/>
      <c r="AF112" s="698"/>
      <c r="AG112" s="698"/>
      <c r="AH112" s="698"/>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7" t="s">
        <v>48</v>
      </c>
      <c r="B3" s="817"/>
      <c r="C3" s="818"/>
      <c r="D3" s="819" t="str">
        <f>IF(基本情報入力シート!M16="","",基本情報入力シート!M16)</f>
        <v/>
      </c>
      <c r="E3" s="820"/>
      <c r="F3" s="820"/>
      <c r="G3" s="820"/>
      <c r="H3" s="820"/>
      <c r="I3" s="820"/>
      <c r="J3" s="820"/>
      <c r="K3" s="820"/>
      <c r="L3" s="820"/>
      <c r="M3" s="820"/>
      <c r="N3" s="820"/>
      <c r="O3" s="820"/>
      <c r="P3" s="821"/>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2"/>
      <c r="C5" s="833"/>
      <c r="D5" s="833"/>
      <c r="E5" s="833"/>
      <c r="F5" s="833"/>
      <c r="G5" s="833"/>
      <c r="H5" s="833"/>
      <c r="I5" s="833"/>
      <c r="J5" s="833"/>
      <c r="K5" s="833"/>
      <c r="L5" s="833"/>
      <c r="M5" s="833"/>
      <c r="N5" s="833"/>
      <c r="O5" s="833"/>
      <c r="P5" s="834"/>
      <c r="Q5" s="822" t="s">
        <v>117</v>
      </c>
      <c r="R5" s="824" t="s">
        <v>84</v>
      </c>
      <c r="S5" s="824"/>
      <c r="T5" s="825"/>
      <c r="U5" s="253"/>
      <c r="V5" s="838"/>
      <c r="W5" s="839"/>
      <c r="X5" s="889" t="s">
        <v>118</v>
      </c>
      <c r="Y5" s="887" t="s">
        <v>84</v>
      </c>
      <c r="Z5" s="888"/>
      <c r="AA5" s="888"/>
      <c r="AB5" s="890" t="s">
        <v>82</v>
      </c>
      <c r="AC5" s="891"/>
      <c r="AD5" s="887"/>
      <c r="AE5" s="883" t="s">
        <v>113</v>
      </c>
      <c r="AF5" s="412"/>
      <c r="AG5" s="180"/>
      <c r="AH5" s="180"/>
      <c r="AI5" s="175"/>
      <c r="AJ5" s="175"/>
    </row>
    <row r="6" spans="1:38" ht="48" customHeight="1">
      <c r="A6" s="175"/>
      <c r="B6" s="835"/>
      <c r="C6" s="836"/>
      <c r="D6" s="836"/>
      <c r="E6" s="836"/>
      <c r="F6" s="836"/>
      <c r="G6" s="836"/>
      <c r="H6" s="836"/>
      <c r="I6" s="836"/>
      <c r="J6" s="836"/>
      <c r="K6" s="836"/>
      <c r="L6" s="836"/>
      <c r="M6" s="836"/>
      <c r="N6" s="836"/>
      <c r="O6" s="836"/>
      <c r="P6" s="837"/>
      <c r="Q6" s="823"/>
      <c r="R6" s="252" t="s">
        <v>79</v>
      </c>
      <c r="S6" s="252" t="s">
        <v>80</v>
      </c>
      <c r="T6" s="248" t="s">
        <v>81</v>
      </c>
      <c r="U6" s="254"/>
      <c r="V6" s="840"/>
      <c r="W6" s="841"/>
      <c r="X6" s="853"/>
      <c r="Y6" s="413" t="s">
        <v>79</v>
      </c>
      <c r="Z6" s="413" t="s">
        <v>80</v>
      </c>
      <c r="AA6" s="413" t="s">
        <v>352</v>
      </c>
      <c r="AB6" s="413" t="s">
        <v>79</v>
      </c>
      <c r="AC6" s="413" t="s">
        <v>80</v>
      </c>
      <c r="AD6" s="413" t="s">
        <v>81</v>
      </c>
      <c r="AE6" s="884"/>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30" t="s">
        <v>172</v>
      </c>
      <c r="W7" s="831"/>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2" t="s">
        <v>173</v>
      </c>
      <c r="W8" s="843"/>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5" t="s">
        <v>333</v>
      </c>
      <c r="C9" s="886"/>
      <c r="D9" s="886"/>
      <c r="E9" s="886"/>
      <c r="F9" s="886"/>
      <c r="G9" s="886"/>
      <c r="H9" s="886"/>
      <c r="I9" s="886"/>
      <c r="J9" s="886"/>
      <c r="K9" s="886"/>
      <c r="L9" s="886"/>
      <c r="M9" s="886"/>
      <c r="N9" s="886"/>
      <c r="O9" s="886"/>
      <c r="P9" s="886"/>
      <c r="Q9" s="243">
        <f>SUM(R9,S9,T9)</f>
        <v>0</v>
      </c>
      <c r="R9" s="243">
        <f>AJ18</f>
        <v>0</v>
      </c>
      <c r="S9" s="243">
        <f>AK18</f>
        <v>0</v>
      </c>
      <c r="T9" s="242">
        <f>AL18</f>
        <v>0</v>
      </c>
      <c r="U9" s="234"/>
      <c r="V9" s="852"/>
      <c r="W9" s="852"/>
      <c r="X9" s="852"/>
      <c r="Y9" s="852"/>
      <c r="Z9" s="852"/>
      <c r="AA9" s="852"/>
      <c r="AB9" s="852"/>
      <c r="AC9" s="852"/>
      <c r="AD9" s="852"/>
      <c r="AE9" s="852"/>
      <c r="AF9" s="852"/>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2" t="s">
        <v>395</v>
      </c>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3"/>
      <c r="B13" s="863" t="s">
        <v>7</v>
      </c>
      <c r="C13" s="864"/>
      <c r="D13" s="864"/>
      <c r="E13" s="864"/>
      <c r="F13" s="864"/>
      <c r="G13" s="864"/>
      <c r="H13" s="864"/>
      <c r="I13" s="864"/>
      <c r="J13" s="864"/>
      <c r="K13" s="846"/>
      <c r="L13" s="188"/>
      <c r="M13" s="844" t="s">
        <v>74</v>
      </c>
      <c r="N13" s="189"/>
      <c r="O13" s="190"/>
      <c r="P13" s="846" t="s">
        <v>75</v>
      </c>
      <c r="Q13" s="848" t="s">
        <v>8</v>
      </c>
      <c r="R13" s="191" t="s">
        <v>174</v>
      </c>
      <c r="S13" s="192"/>
      <c r="T13" s="192"/>
      <c r="U13" s="192"/>
      <c r="V13" s="193"/>
      <c r="W13" s="184" t="s">
        <v>175</v>
      </c>
      <c r="X13" s="194"/>
      <c r="Y13" s="194"/>
      <c r="Z13" s="194"/>
      <c r="AA13" s="194"/>
      <c r="AB13" s="194"/>
      <c r="AC13" s="194"/>
      <c r="AD13" s="194"/>
      <c r="AE13" s="194"/>
      <c r="AF13" s="194"/>
      <c r="AG13" s="194"/>
      <c r="AH13" s="195"/>
      <c r="AI13" s="860" t="s">
        <v>331</v>
      </c>
      <c r="AJ13" s="861"/>
      <c r="AK13" s="861"/>
      <c r="AL13" s="862"/>
    </row>
    <row r="14" spans="1:38" ht="13.5" customHeight="1">
      <c r="A14" s="854"/>
      <c r="B14" s="865"/>
      <c r="C14" s="866"/>
      <c r="D14" s="866"/>
      <c r="E14" s="866"/>
      <c r="F14" s="866"/>
      <c r="G14" s="866"/>
      <c r="H14" s="866"/>
      <c r="I14" s="866"/>
      <c r="J14" s="866"/>
      <c r="K14" s="847"/>
      <c r="L14" s="196"/>
      <c r="M14" s="845"/>
      <c r="N14" s="850" t="s">
        <v>87</v>
      </c>
      <c r="O14" s="851"/>
      <c r="P14" s="847"/>
      <c r="Q14" s="849"/>
      <c r="R14" s="826" t="s">
        <v>355</v>
      </c>
      <c r="S14" s="844" t="s">
        <v>117</v>
      </c>
      <c r="T14" s="230"/>
      <c r="U14" s="231"/>
      <c r="V14" s="826" t="s">
        <v>118</v>
      </c>
      <c r="W14" s="881" t="s">
        <v>356</v>
      </c>
      <c r="X14" s="844" t="s">
        <v>117</v>
      </c>
      <c r="Y14" s="197"/>
      <c r="Z14" s="197"/>
      <c r="AA14" s="198"/>
      <c r="AB14" s="828" t="s">
        <v>177</v>
      </c>
      <c r="AC14" s="872"/>
      <c r="AD14" s="855"/>
      <c r="AE14" s="828" t="s">
        <v>115</v>
      </c>
      <c r="AF14" s="872"/>
      <c r="AG14" s="855"/>
      <c r="AH14" s="870" t="s">
        <v>112</v>
      </c>
      <c r="AI14" s="828" t="s">
        <v>332</v>
      </c>
      <c r="AJ14" s="197"/>
      <c r="AK14" s="197"/>
      <c r="AL14" s="198"/>
    </row>
    <row r="15" spans="1:38" ht="13.5" customHeight="1">
      <c r="A15" s="854"/>
      <c r="B15" s="865"/>
      <c r="C15" s="866"/>
      <c r="D15" s="866"/>
      <c r="E15" s="866"/>
      <c r="F15" s="866"/>
      <c r="G15" s="866"/>
      <c r="H15" s="866"/>
      <c r="I15" s="866"/>
      <c r="J15" s="866"/>
      <c r="K15" s="847"/>
      <c r="L15" s="196"/>
      <c r="M15" s="845"/>
      <c r="N15" s="199"/>
      <c r="O15" s="232"/>
      <c r="P15" s="847"/>
      <c r="Q15" s="849"/>
      <c r="R15" s="827"/>
      <c r="S15" s="827"/>
      <c r="T15" s="876" t="s">
        <v>90</v>
      </c>
      <c r="U15" s="877"/>
      <c r="V15" s="827"/>
      <c r="W15" s="882"/>
      <c r="X15" s="845"/>
      <c r="Y15" s="878" t="s">
        <v>83</v>
      </c>
      <c r="Z15" s="879"/>
      <c r="AA15" s="880"/>
      <c r="AB15" s="873"/>
      <c r="AC15" s="874"/>
      <c r="AD15" s="875"/>
      <c r="AE15" s="873"/>
      <c r="AF15" s="874"/>
      <c r="AG15" s="875"/>
      <c r="AH15" s="871"/>
      <c r="AI15" s="829"/>
      <c r="AJ15" s="857" t="s">
        <v>83</v>
      </c>
      <c r="AK15" s="858"/>
      <c r="AL15" s="859"/>
    </row>
    <row r="16" spans="1:38" ht="18.75" customHeight="1">
      <c r="A16" s="854"/>
      <c r="B16" s="865"/>
      <c r="C16" s="866"/>
      <c r="D16" s="866"/>
      <c r="E16" s="866"/>
      <c r="F16" s="866"/>
      <c r="G16" s="866"/>
      <c r="H16" s="866"/>
      <c r="I16" s="866"/>
      <c r="J16" s="866"/>
      <c r="K16" s="847"/>
      <c r="L16" s="196"/>
      <c r="M16" s="845"/>
      <c r="N16" s="415" t="s">
        <v>88</v>
      </c>
      <c r="O16" s="233" t="s">
        <v>89</v>
      </c>
      <c r="P16" s="847"/>
      <c r="Q16" s="849"/>
      <c r="R16" s="827"/>
      <c r="S16" s="827"/>
      <c r="T16" s="828" t="s">
        <v>353</v>
      </c>
      <c r="U16" s="853" t="s">
        <v>354</v>
      </c>
      <c r="V16" s="827"/>
      <c r="W16" s="882"/>
      <c r="X16" s="827"/>
      <c r="Y16" s="828" t="s">
        <v>353</v>
      </c>
      <c r="Z16" s="853" t="s">
        <v>354</v>
      </c>
      <c r="AA16" s="855" t="s">
        <v>352</v>
      </c>
      <c r="AB16" s="828" t="s">
        <v>353</v>
      </c>
      <c r="AC16" s="853" t="s">
        <v>354</v>
      </c>
      <c r="AD16" s="855" t="s">
        <v>352</v>
      </c>
      <c r="AE16" s="828" t="s">
        <v>353</v>
      </c>
      <c r="AF16" s="853" t="s">
        <v>354</v>
      </c>
      <c r="AG16" s="855" t="s">
        <v>352</v>
      </c>
      <c r="AH16" s="871"/>
      <c r="AI16" s="854"/>
      <c r="AJ16" s="828" t="s">
        <v>353</v>
      </c>
      <c r="AK16" s="853" t="s">
        <v>354</v>
      </c>
      <c r="AL16" s="855" t="s">
        <v>352</v>
      </c>
    </row>
    <row r="17" spans="1:38" ht="33.75" customHeight="1" thickBot="1">
      <c r="A17" s="229"/>
      <c r="B17" s="865"/>
      <c r="C17" s="866"/>
      <c r="D17" s="866"/>
      <c r="E17" s="866"/>
      <c r="F17" s="866"/>
      <c r="G17" s="866"/>
      <c r="H17" s="866"/>
      <c r="I17" s="866"/>
      <c r="J17" s="866"/>
      <c r="K17" s="847"/>
      <c r="L17" s="201"/>
      <c r="M17" s="845"/>
      <c r="N17" s="200"/>
      <c r="O17" s="233"/>
      <c r="P17" s="847"/>
      <c r="Q17" s="849"/>
      <c r="R17" s="827"/>
      <c r="S17" s="827"/>
      <c r="T17" s="829"/>
      <c r="U17" s="854"/>
      <c r="V17" s="827"/>
      <c r="W17" s="882"/>
      <c r="X17" s="827"/>
      <c r="Y17" s="829"/>
      <c r="Z17" s="854"/>
      <c r="AA17" s="856"/>
      <c r="AB17" s="829"/>
      <c r="AC17" s="854"/>
      <c r="AD17" s="856"/>
      <c r="AE17" s="829"/>
      <c r="AF17" s="854"/>
      <c r="AG17" s="856"/>
      <c r="AH17" s="871"/>
      <c r="AI17" s="854"/>
      <c r="AJ17" s="829"/>
      <c r="AK17" s="854"/>
      <c r="AL17" s="856"/>
    </row>
    <row r="18" spans="1:38" ht="33" customHeight="1" thickTop="1" thickBot="1">
      <c r="A18" s="487"/>
      <c r="B18" s="867" t="s">
        <v>399</v>
      </c>
      <c r="C18" s="868"/>
      <c r="D18" s="868"/>
      <c r="E18" s="868"/>
      <c r="F18" s="868"/>
      <c r="G18" s="868"/>
      <c r="H18" s="868"/>
      <c r="I18" s="868"/>
      <c r="J18" s="868"/>
      <c r="K18" s="868"/>
      <c r="L18" s="868"/>
      <c r="M18" s="868"/>
      <c r="N18" s="868"/>
      <c r="O18" s="868"/>
      <c r="P18" s="868"/>
      <c r="Q18" s="869"/>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大里広域市町村圏組合</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P17" sqref="P17"/>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7" t="s">
        <v>48</v>
      </c>
      <c r="B3" s="817"/>
      <c r="C3" s="818"/>
      <c r="D3" s="819" t="str">
        <f>IF(基本情報入力シート!M16="","",基本情報入力シート!M16)</f>
        <v/>
      </c>
      <c r="E3" s="820"/>
      <c r="F3" s="820"/>
      <c r="G3" s="820"/>
      <c r="H3" s="820"/>
      <c r="I3" s="820"/>
      <c r="J3" s="820"/>
      <c r="K3" s="820"/>
      <c r="L3" s="820"/>
      <c r="M3" s="820"/>
      <c r="N3" s="820"/>
      <c r="O3" s="820"/>
      <c r="P3" s="821"/>
      <c r="Q3" s="175"/>
      <c r="R3" s="463" t="s">
        <v>350</v>
      </c>
      <c r="S3" s="893" t="s">
        <v>404</v>
      </c>
      <c r="T3" s="893"/>
      <c r="U3" s="893"/>
      <c r="V3" s="893"/>
      <c r="W3" s="893"/>
      <c r="X3" s="893"/>
      <c r="Y3" s="89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175"/>
      <c r="AA4" s="179"/>
    </row>
    <row r="5" spans="1:28" ht="15" customHeight="1">
      <c r="A5" s="175"/>
      <c r="B5" s="832"/>
      <c r="C5" s="833"/>
      <c r="D5" s="833"/>
      <c r="E5" s="833"/>
      <c r="F5" s="833"/>
      <c r="G5" s="833"/>
      <c r="H5" s="833"/>
      <c r="I5" s="833"/>
      <c r="J5" s="833"/>
      <c r="K5" s="833"/>
      <c r="L5" s="833"/>
      <c r="M5" s="833"/>
      <c r="N5" s="833"/>
      <c r="O5" s="833"/>
      <c r="P5" s="834"/>
      <c r="Q5" s="385" t="s">
        <v>335</v>
      </c>
      <c r="R5" s="175"/>
      <c r="S5" s="893"/>
      <c r="T5" s="893"/>
      <c r="U5" s="893"/>
      <c r="V5" s="893"/>
      <c r="W5" s="893"/>
      <c r="X5" s="893"/>
      <c r="Y5" s="893"/>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3"/>
      <c r="T6" s="893"/>
      <c r="U6" s="893"/>
      <c r="V6" s="893"/>
      <c r="W6" s="893"/>
      <c r="X6" s="893"/>
      <c r="Y6" s="893"/>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3"/>
      <c r="T7" s="893"/>
      <c r="U7" s="893"/>
      <c r="V7" s="893"/>
      <c r="W7" s="893"/>
      <c r="X7" s="893"/>
      <c r="Y7" s="893"/>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3"/>
      <c r="T8" s="893"/>
      <c r="U8" s="893"/>
      <c r="V8" s="893"/>
      <c r="W8" s="893"/>
      <c r="X8" s="893"/>
      <c r="Y8" s="893"/>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3"/>
      <c r="T9" s="893"/>
      <c r="U9" s="893"/>
      <c r="V9" s="893"/>
      <c r="W9" s="893"/>
      <c r="X9" s="893"/>
      <c r="Y9" s="893"/>
      <c r="Z9" s="361"/>
      <c r="AA9" s="361"/>
    </row>
    <row r="10" spans="1:28" ht="8.25" customHeight="1">
      <c r="A10" s="175"/>
      <c r="B10" s="907"/>
      <c r="C10" s="907"/>
      <c r="D10" s="907"/>
      <c r="E10" s="907"/>
      <c r="F10" s="907"/>
      <c r="G10" s="907"/>
      <c r="H10" s="907"/>
      <c r="I10" s="907"/>
      <c r="J10" s="907"/>
      <c r="K10" s="907"/>
      <c r="L10" s="907"/>
      <c r="M10" s="907"/>
      <c r="N10" s="907"/>
      <c r="O10" s="907"/>
      <c r="P10" s="907"/>
      <c r="Q10" s="367"/>
      <c r="R10" s="234"/>
      <c r="S10" s="234"/>
      <c r="T10" s="234"/>
      <c r="U10" s="234"/>
      <c r="V10" s="234"/>
      <c r="W10" s="234"/>
      <c r="X10" s="234"/>
      <c r="Y10" s="234"/>
      <c r="Z10" s="234"/>
      <c r="AA10" s="234"/>
    </row>
    <row r="11" spans="1:28" ht="13.5" customHeight="1">
      <c r="A11" s="853"/>
      <c r="B11" s="863" t="s">
        <v>7</v>
      </c>
      <c r="C11" s="864"/>
      <c r="D11" s="864"/>
      <c r="E11" s="864"/>
      <c r="F11" s="864"/>
      <c r="G11" s="864"/>
      <c r="H11" s="864"/>
      <c r="I11" s="864"/>
      <c r="J11" s="864"/>
      <c r="K11" s="846"/>
      <c r="L11" s="188"/>
      <c r="M11" s="844" t="s">
        <v>74</v>
      </c>
      <c r="N11" s="189"/>
      <c r="O11" s="190"/>
      <c r="P11" s="846" t="s">
        <v>75</v>
      </c>
      <c r="Q11" s="894" t="s">
        <v>8</v>
      </c>
      <c r="R11" s="901" t="s">
        <v>401</v>
      </c>
      <c r="S11" s="370" t="s">
        <v>174</v>
      </c>
      <c r="T11" s="373" t="s">
        <v>175</v>
      </c>
      <c r="U11" s="898" t="s">
        <v>307</v>
      </c>
      <c r="V11" s="899"/>
      <c r="W11" s="899"/>
      <c r="X11" s="899"/>
      <c r="Y11" s="900"/>
      <c r="Z11" s="175"/>
      <c r="AA11" s="175"/>
    </row>
    <row r="12" spans="1:28" ht="13.5" customHeight="1">
      <c r="A12" s="854"/>
      <c r="B12" s="865"/>
      <c r="C12" s="866"/>
      <c r="D12" s="866"/>
      <c r="E12" s="866"/>
      <c r="F12" s="866"/>
      <c r="G12" s="866"/>
      <c r="H12" s="866"/>
      <c r="I12" s="866"/>
      <c r="J12" s="866"/>
      <c r="K12" s="847"/>
      <c r="L12" s="196"/>
      <c r="M12" s="845"/>
      <c r="N12" s="850" t="s">
        <v>87</v>
      </c>
      <c r="O12" s="851"/>
      <c r="P12" s="847"/>
      <c r="Q12" s="895"/>
      <c r="R12" s="902"/>
      <c r="S12" s="844" t="s">
        <v>402</v>
      </c>
      <c r="T12" s="844" t="s">
        <v>403</v>
      </c>
      <c r="U12" s="896" t="s">
        <v>334</v>
      </c>
      <c r="V12" s="903" t="s">
        <v>358</v>
      </c>
      <c r="W12" s="360"/>
      <c r="X12" s="903" t="s">
        <v>396</v>
      </c>
      <c r="Y12" s="386"/>
    </row>
    <row r="13" spans="1:28" ht="13.5" customHeight="1">
      <c r="A13" s="854"/>
      <c r="B13" s="865"/>
      <c r="C13" s="866"/>
      <c r="D13" s="866"/>
      <c r="E13" s="866"/>
      <c r="F13" s="866"/>
      <c r="G13" s="866"/>
      <c r="H13" s="866"/>
      <c r="I13" s="866"/>
      <c r="J13" s="866"/>
      <c r="K13" s="847"/>
      <c r="L13" s="196"/>
      <c r="M13" s="845"/>
      <c r="N13" s="199"/>
      <c r="O13" s="358"/>
      <c r="P13" s="847"/>
      <c r="Q13" s="895"/>
      <c r="R13" s="902"/>
      <c r="S13" s="827"/>
      <c r="T13" s="845"/>
      <c r="U13" s="897"/>
      <c r="V13" s="904"/>
      <c r="W13" s="905" t="s">
        <v>359</v>
      </c>
      <c r="X13" s="904"/>
      <c r="Y13" s="905" t="s">
        <v>360</v>
      </c>
    </row>
    <row r="14" spans="1:28" ht="21.75" customHeight="1">
      <c r="A14" s="854"/>
      <c r="B14" s="865"/>
      <c r="C14" s="866"/>
      <c r="D14" s="866"/>
      <c r="E14" s="866"/>
      <c r="F14" s="866"/>
      <c r="G14" s="866"/>
      <c r="H14" s="866"/>
      <c r="I14" s="866"/>
      <c r="J14" s="866"/>
      <c r="K14" s="847"/>
      <c r="L14" s="196"/>
      <c r="M14" s="845"/>
      <c r="N14" s="406" t="s">
        <v>88</v>
      </c>
      <c r="O14" s="359" t="s">
        <v>89</v>
      </c>
      <c r="P14" s="847"/>
      <c r="Q14" s="895"/>
      <c r="R14" s="902"/>
      <c r="S14" s="827"/>
      <c r="T14" s="827"/>
      <c r="U14" s="897"/>
      <c r="V14" s="904"/>
      <c r="W14" s="906"/>
      <c r="X14" s="904"/>
      <c r="Y14" s="906"/>
    </row>
    <row r="15" spans="1:28" ht="28.5" customHeight="1" thickBot="1">
      <c r="A15" s="357"/>
      <c r="B15" s="865"/>
      <c r="C15" s="866"/>
      <c r="D15" s="866"/>
      <c r="E15" s="866"/>
      <c r="F15" s="866"/>
      <c r="G15" s="866"/>
      <c r="H15" s="866"/>
      <c r="I15" s="866"/>
      <c r="J15" s="866"/>
      <c r="K15" s="847"/>
      <c r="L15" s="201"/>
      <c r="M15" s="845"/>
      <c r="N15" s="200"/>
      <c r="O15" s="359"/>
      <c r="P15" s="847"/>
      <c r="Q15" s="895"/>
      <c r="R15" s="902"/>
      <c r="S15" s="827"/>
      <c r="T15" s="827"/>
      <c r="U15" s="897"/>
      <c r="V15" s="904"/>
      <c r="W15" s="906"/>
      <c r="X15" s="904"/>
      <c r="Y15" s="906"/>
    </row>
    <row r="16" spans="1:28" ht="26.25" customHeight="1" thickTop="1" thickBot="1">
      <c r="A16" s="487"/>
      <c r="B16" s="867" t="s">
        <v>399</v>
      </c>
      <c r="C16" s="868"/>
      <c r="D16" s="868"/>
      <c r="E16" s="868"/>
      <c r="F16" s="868"/>
      <c r="G16" s="868"/>
      <c r="H16" s="868"/>
      <c r="I16" s="868"/>
      <c r="J16" s="868"/>
      <c r="K16" s="868"/>
      <c r="L16" s="868"/>
      <c r="M16" s="868"/>
      <c r="N16" s="868"/>
      <c r="O16" s="868"/>
      <c r="P16" s="868"/>
      <c r="Q16" s="869"/>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大里広域市町村圏組合</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倉上 允</cp:lastModifiedBy>
  <cp:lastPrinted>2023-06-11T23:49:22Z</cp:lastPrinted>
  <dcterms:created xsi:type="dcterms:W3CDTF">2023-03-03T03:13:58Z</dcterms:created>
  <dcterms:modified xsi:type="dcterms:W3CDTF">2023-08-04T02:34:08Z</dcterms:modified>
</cp:coreProperties>
</file>